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6D3535E4-8D26-4110-A6D8-D99B5408F633}" xr6:coauthVersionLast="47" xr6:coauthVersionMax="47" xr10:uidLastSave="{00000000-0000-0000-0000-000000000000}"/>
  <bookViews>
    <workbookView xWindow="26088" yWindow="2400" windowWidth="30300" windowHeight="13452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67" l="1"/>
  <c r="D47" i="72"/>
  <c r="E47" i="72"/>
  <c r="F47" i="72"/>
  <c r="G47" i="72"/>
  <c r="H47" i="72"/>
  <c r="I47" i="72"/>
  <c r="J47" i="72"/>
  <c r="K47" i="72"/>
  <c r="L47" i="72"/>
  <c r="M47" i="72"/>
  <c r="N47" i="72"/>
  <c r="O47" i="72"/>
  <c r="D3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P40" i="16"/>
  <c r="I4" i="72"/>
  <c r="P21" i="16"/>
  <c r="O37" i="72"/>
  <c r="N37" i="72"/>
  <c r="M37" i="72"/>
  <c r="L37" i="72"/>
  <c r="K37" i="72"/>
  <c r="J37" i="72"/>
  <c r="I37" i="72"/>
  <c r="H37" i="72"/>
  <c r="G37" i="72"/>
  <c r="F37" i="72"/>
  <c r="E37" i="72"/>
  <c r="P23" i="16"/>
  <c r="P36" i="16"/>
  <c r="P3" i="67"/>
  <c r="P4" i="67"/>
  <c r="P5" i="67"/>
  <c r="P6" i="67"/>
  <c r="P7" i="67"/>
  <c r="P24" i="66"/>
  <c r="P9" i="66"/>
  <c r="P8" i="36"/>
  <c r="O53" i="72"/>
  <c r="N53" i="72"/>
  <c r="M53" i="72"/>
  <c r="L53" i="72"/>
  <c r="K53" i="72"/>
  <c r="J53" i="72"/>
  <c r="I53" i="72"/>
  <c r="H53" i="72"/>
  <c r="G53" i="72"/>
  <c r="F53" i="72"/>
  <c r="E53" i="72"/>
  <c r="P33" i="16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26" i="16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P3" i="16"/>
  <c r="P4" i="16"/>
  <c r="P5" i="16"/>
  <c r="P6" i="16"/>
  <c r="P7" i="16"/>
  <c r="P8" i="16"/>
  <c r="P9" i="16"/>
  <c r="P10" i="16"/>
  <c r="P11" i="16"/>
  <c r="P12" i="16"/>
  <c r="P13" i="16"/>
  <c r="P15" i="16"/>
  <c r="P16" i="16"/>
  <c r="P17" i="16"/>
  <c r="P18" i="16"/>
  <c r="P19" i="16"/>
  <c r="P20" i="16"/>
  <c r="P22" i="16"/>
  <c r="P24" i="16"/>
  <c r="P25" i="16"/>
  <c r="P27" i="16"/>
  <c r="P28" i="16"/>
  <c r="P29" i="16"/>
  <c r="P30" i="16"/>
  <c r="P31" i="16"/>
  <c r="P32" i="16"/>
  <c r="P34" i="16"/>
  <c r="P35" i="16"/>
  <c r="P37" i="16"/>
  <c r="P38" i="16"/>
  <c r="P39" i="16"/>
  <c r="P41" i="16"/>
  <c r="P42" i="16"/>
  <c r="P43" i="16"/>
  <c r="P14" i="16"/>
  <c r="P3" i="66"/>
  <c r="P4" i="66"/>
  <c r="P5" i="66"/>
  <c r="P6" i="66"/>
  <c r="P7" i="66"/>
  <c r="P8" i="66"/>
  <c r="P10" i="66"/>
  <c r="P11" i="66"/>
  <c r="P12" i="66"/>
  <c r="P13" i="66"/>
  <c r="P14" i="66"/>
  <c r="P15" i="66"/>
  <c r="P16" i="66"/>
  <c r="P18" i="66"/>
  <c r="P19" i="66"/>
  <c r="P20" i="66"/>
  <c r="P21" i="66"/>
  <c r="P22" i="66"/>
  <c r="P17" i="66"/>
  <c r="P23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  <c r="P76" i="72" l="1"/>
</calcChain>
</file>

<file path=xl/sharedStrings.xml><?xml version="1.0" encoding="utf-8"?>
<sst xmlns="http://schemas.openxmlformats.org/spreadsheetml/2006/main" count="758" uniqueCount="325">
  <si>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</si>
  <si>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</si>
  <si>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</si>
  <si>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</si>
  <si>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</si>
  <si>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</si>
  <si>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</si>
  <si>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</si>
  <si>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</si>
  <si>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</si>
  <si>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</si>
  <si>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</si>
  <si>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</si>
  <si>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</si>
  <si>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</si>
  <si>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</si>
  <si>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</si>
  <si>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</si>
  <si>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</si>
  <si>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</si>
  <si>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</si>
  <si>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</si>
  <si>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</si>
  <si>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</si>
  <si>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</si>
  <si>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</si>
  <si>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</si>
  <si>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</si>
  <si>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</si>
  <si>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</si>
  <si>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</si>
  <si>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</si>
  <si>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</si>
  <si>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</si>
  <si>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</si>
  <si>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</si>
  <si>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</si>
  <si>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</si>
  <si>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</si>
  <si>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</si>
  <si>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</si>
  <si>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</si>
  <si>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</si>
  <si>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</si>
  <si>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</si>
  <si>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</si>
  <si>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</si>
  <si>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</si>
  <si>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</si>
  <si>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</si>
  <si>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</si>
  <si>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</si>
  <si>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</si>
  <si>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</si>
  <si>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</si>
  <si>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</si>
  <si>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</si>
  <si>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</si>
  <si>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</si>
  <si>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</si>
  <si>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</si>
  <si>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</si>
  <si>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</si>
  <si>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</si>
  <si>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</si>
  <si>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</si>
  <si>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</si>
  <si>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</si>
  <si>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</si>
  <si>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</si>
  <si>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</si>
  <si>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</si>
  <si>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</si>
  <si>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</si>
  <si>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</si>
  <si>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</si>
  <si>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</si>
  <si>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</si>
  <si>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</si>
  <si>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</si>
  <si>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</si>
  <si>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</si>
  <si>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</si>
  <si>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</si>
  <si>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</si>
  <si>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</si>
  <si>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</si>
  <si>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</si>
  <si>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</si>
  <si>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</si>
  <si>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</si>
  <si>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</si>
  <si>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</si>
  <si>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</si>
  <si>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</si>
  <si>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</si>
  <si>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</si>
  <si>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</si>
  <si>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</si>
  <si>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</si>
  <si>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</si>
  <si>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</si>
  <si>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</si>
  <si>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</si>
  <si>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</si>
  <si>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</si>
  <si>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</si>
  <si>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</si>
  <si>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</si>
  <si>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</si>
  <si>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</si>
  <si>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</si>
  <si>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</si>
  <si>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</si>
  <si>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</si>
  <si>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</si>
  <si>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</si>
  <si>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</si>
  <si>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</si>
  <si>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</si>
  <si>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</si>
  <si>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</si>
  <si>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</si>
  <si>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</si>
  <si>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</si>
  <si>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</si>
  <si>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</si>
  <si>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</si>
  <si>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</si>
  <si>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</si>
  <si>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</si>
  <si>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</si>
  <si>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</si>
  <si>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</si>
  <si>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</si>
  <si>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</si>
  <si>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</si>
  <si>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</si>
  <si>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</si>
  <si>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</si>
  <si>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</si>
  <si>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</si>
  <si>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</si>
  <si>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</si>
  <si>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</si>
  <si>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</si>
  <si>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</si>
  <si>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</si>
  <si>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</si>
  <si>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</si>
  <si>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</si>
  <si>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</si>
  <si>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</si>
  <si>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</si>
  <si>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</si>
  <si>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</si>
  <si>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</si>
  <si>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</si>
  <si>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</si>
  <si>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</si>
  <si>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</si>
  <si>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</si>
  <si>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</si>
  <si>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</si>
  <si>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</si>
  <si>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</si>
  <si>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914459265</t>
  </si>
  <si>
    <t>TILSYNSRÅDET FOR ADVOKATVIRKSOMHET</t>
  </si>
  <si>
    <t>TRA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</si>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</sst>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Border="0"/>
  </cellStyleXfs>
  <cellXfs count="72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6" fontId="2" fillId="0" borderId="3" xfId="3" applyNumberFormat="1" applyFont="1" applyFill="1" applyBorder="1" applyAlignment="1">
      <alignment horizontal="left"/>
    </xf>
    <xf numFmtId="166" fontId="2" fillId="0" borderId="4" xfId="3" applyNumberFormat="1" applyFont="1" applyFill="1" applyBorder="1"/>
    <xf numFmtId="166" fontId="0" fillId="0" borderId="1" xfId="3" applyNumberFormat="1" applyFont="1" applyFill="1" applyBorder="1" applyAlignment="1">
      <alignment horizontal="left"/>
    </xf>
    <xf numFmtId="166" fontId="0" fillId="0" borderId="6" xfId="3" applyNumberFormat="1" applyFont="1" applyFill="1" applyBorder="1"/>
    <xf numFmtId="166" fontId="0" fillId="0" borderId="9" xfId="3" applyNumberFormat="1" applyFont="1" applyFill="1" applyBorder="1"/>
    <xf numFmtId="166" fontId="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left"/>
    </xf>
    <xf numFmtId="166" fontId="2" fillId="0" borderId="0" xfId="3" applyNumberFormat="1" applyFont="1" applyAlignment="1">
      <alignment horizontal="left"/>
    </xf>
    <xf numFmtId="166" fontId="2" fillId="0" borderId="0" xfId="3" applyNumberFormat="1" applyFont="1"/>
    <xf numFmtId="166" fontId="0" fillId="0" borderId="0" xfId="3" applyNumberFormat="1" applyFont="1" applyAlignment="1">
      <alignment horizontal="left"/>
    </xf>
    <xf numFmtId="166" fontId="0" fillId="0" borderId="0" xfId="3" applyNumberFormat="1" applyFont="1"/>
    <xf numFmtId="166" fontId="0" fillId="0" borderId="1" xfId="3" applyNumberFormat="1" applyFont="1" applyFill="1" applyBorder="1"/>
    <xf numFmtId="166" fontId="0" fillId="0" borderId="1" xfId="3" applyNumberFormat="1" applyFont="1" applyBorder="1"/>
    <xf numFmtId="166" fontId="0" fillId="0" borderId="11" xfId="3" applyNumberFormat="1" applyFont="1" applyBorder="1"/>
    <xf numFmtId="0" fontId="0" fillId="6" borderId="0" xfId="0" applyFill="1"/>
    <xf numFmtId="166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6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6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6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6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6" fontId="0" fillId="0" borderId="0" xfId="0" applyNumberFormat="1"/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19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18" dataDxfId="116" headerRowBorderDxfId="117" tableBorderDxfId="115" totalsRowBorderDxfId="114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113"/>
    <tableColumn id="2" xr3:uid="{767552FA-2198-4662-A25F-104E6BE7F324}" name="Navn" dataDxfId="112"/>
    <tableColumn id="3" xr3:uid="{861DA1F5-B8F4-46AE-BDDA-05A84F145329}" name="Forkortelse/kommunenummer" dataDxfId="111"/>
    <tableColumn id="5" xr3:uid="{BFCF8DDF-AA42-4BE2-8F1C-E687B84A7E62}" name="Jan" dataDxfId="110"/>
    <tableColumn id="6" xr3:uid="{FAF97206-4ADB-4D77-88F1-B41B355AD335}" name="Feb" dataDxfId="109"/>
    <tableColumn id="7" xr3:uid="{DF651755-63C7-4451-B747-8E7A6ACEEBFA}" name="Mar" dataDxfId="108"/>
    <tableColumn id="8" xr3:uid="{F7734220-ACDC-4F03-BE69-7DC586024079}" name="Apr" dataDxfId="107"/>
    <tableColumn id="9" xr3:uid="{F1106793-1CDE-4F7F-B14C-831130A531B5}" name="Mai" dataDxfId="106"/>
    <tableColumn id="10" xr3:uid="{4DE1E84E-233C-45F0-AD71-53AE5BD07D2B}" name="Jun" dataDxfId="105"/>
    <tableColumn id="11" xr3:uid="{2EEB9648-43E5-4B66-92DB-E82CF0BABED4}" name="Jul" dataDxfId="104"/>
    <tableColumn id="12" xr3:uid="{03D8E0CA-6842-4B25-80AC-ABC0EF758DAD}" name="Aug" dataDxfId="103"/>
    <tableColumn id="13" xr3:uid="{DA4DF336-CCD0-425F-B72D-72D36DB5437A}" name="Sep" dataDxfId="102"/>
    <tableColumn id="14" xr3:uid="{3E9BD780-DA98-4592-AF58-F1DF65DEDFA8}" name="Okt" dataDxfId="101"/>
    <tableColumn id="15" xr3:uid="{785F95B3-E5F8-44C8-8D76-DD4416F2F60A}" name="Nov" dataDxfId="100"/>
    <tableColumn id="16" xr3:uid="{50DC89A4-C169-46AB-A592-7DC62D61D969}" name="Des" dataDxfId="99"/>
    <tableColumn id="17" xr3:uid="{176E6560-81EB-4737-8945-E67A1D4EC1A2}" name="Sum" dataDxfId="98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1" totalsRowShown="0" headerRowDxfId="97" dataDxfId="96">
  <autoFilter ref="A2:P41" xr:uid="{393CD947-EDA6-49AE-AB74-BAECC6D0B338}"/>
  <sortState xmlns:xlrd2="http://schemas.microsoft.com/office/spreadsheetml/2017/richdata2" ref="A3:P41">
    <sortCondition ref="B2:B41"/>
  </sortState>
  <tableColumns count="16">
    <tableColumn id="1" xr3:uid="{9ED6E22F-888F-4030-AEF9-A73150D9F56A}" name="Organisasjonsnummer" dataDxfId="95"/>
    <tableColumn id="2" xr3:uid="{B252DDA8-FED0-4777-81A0-60960D4D5BAD}" name="Navn" dataDxfId="94"/>
    <tableColumn id="3" xr3:uid="{3B5D4376-3422-4B94-A395-50A521143C44}" name="Forkortelse/kommunenummer" dataDxfId="93"/>
    <tableColumn id="5" xr3:uid="{E2DDCCA3-FF05-4DBA-B1AB-E97E63544DFD}" name="Jan" dataDxfId="92"/>
    <tableColumn id="6" xr3:uid="{88599FAD-2221-43F3-97A4-C66D1A8D412A}" name="Feb" dataDxfId="91"/>
    <tableColumn id="7" xr3:uid="{6C8883C8-FA9B-46E3-A6E8-4F174CADAD1A}" name="Mar" dataDxfId="90"/>
    <tableColumn id="8" xr3:uid="{EF7D7481-95BB-4446-A6E8-EA4B171834F5}" name="Apr" dataDxfId="89"/>
    <tableColumn id="9" xr3:uid="{77550DBE-8E2E-48FE-8FD9-7D7224D0173E}" name="Mai" dataDxfId="88"/>
    <tableColumn id="10" xr3:uid="{C195DAEE-59D0-4142-8BAD-A34A7FAF89FC}" name="Jun" dataDxfId="87"/>
    <tableColumn id="11" xr3:uid="{523257D1-6F6E-4627-B671-D2B1E573E831}" name="Jul" dataDxfId="86"/>
    <tableColumn id="12" xr3:uid="{FF6286B4-EB5E-4046-9DAD-D3B84A625426}" name="Aug" dataDxfId="85"/>
    <tableColumn id="13" xr3:uid="{BA6E4BB0-FA86-42EA-88A0-E8EEE60C000E}" name="Sep" dataDxfId="84"/>
    <tableColumn id="14" xr3:uid="{A5154829-037C-46AC-B6CF-52E654E38606}" name="Okt" dataDxfId="83"/>
    <tableColumn id="15" xr3:uid="{CDA7A2FB-D31B-45BB-B180-FE1AFCF7046D}" name="Nov" dataDxfId="82"/>
    <tableColumn id="16" xr3:uid="{52A09F0B-C990-4131-9D63-18291B50EBD7}" name="Des" dataDxfId="81"/>
    <tableColumn id="17" xr3:uid="{0787AE75-087F-4AEB-994E-BE0DE92E5DE8}" name="Sum" dataDxfId="80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79" dataDxfId="78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77"/>
    <tableColumn id="2" xr3:uid="{008EE66E-00CF-4C5C-BD9B-2C4069D9C457}" name="Navn" dataDxfId="76"/>
    <tableColumn id="3" xr3:uid="{9B65EB42-E6F6-4B33-BE55-027E263746FE}" name="Forkortelse/kommunenummer" dataDxfId="75"/>
    <tableColumn id="5" xr3:uid="{7233F3B9-877D-46CD-9218-740ADA5E5476}" name="Jan" dataDxfId="74"/>
    <tableColumn id="6" xr3:uid="{93D5EB81-F687-4253-9931-12E1B0795DC6}" name="Feb" dataDxfId="73"/>
    <tableColumn id="7" xr3:uid="{A0B6DBE3-E965-43FF-AD99-174B689788F5}" name="Mar" dataDxfId="72"/>
    <tableColumn id="8" xr3:uid="{6A530A4C-0F28-4D98-93A8-211CA764F56C}" name="Apr" dataDxfId="71"/>
    <tableColumn id="9" xr3:uid="{77932266-5F04-46B4-A62D-28E4F77B4840}" name="Mai" dataDxfId="70"/>
    <tableColumn id="10" xr3:uid="{0797060B-3AB8-4375-A429-DF5B0D367F25}" name="Jun" dataDxfId="69"/>
    <tableColumn id="11" xr3:uid="{F66AB5B3-3B37-48D1-A164-55C0092C45C0}" name="Jul" dataDxfId="68"/>
    <tableColumn id="12" xr3:uid="{397B81B5-ED96-4FE7-88DD-DA1BAB04B7FF}" name="Aug" dataDxfId="67"/>
    <tableColumn id="13" xr3:uid="{084C0087-6E75-417B-90D2-1887BE5FC602}" name="Sep" dataDxfId="66"/>
    <tableColumn id="14" xr3:uid="{543EFD6E-3F7E-4C25-B453-524DEACF60E5}" name="Okt" dataDxfId="65"/>
    <tableColumn id="15" xr3:uid="{6B4CDC75-80DC-44A2-8A0C-AEDB61482B0B}" name="Nov" dataDxfId="64"/>
    <tableColumn id="16" xr3:uid="{02B46711-D332-4EA3-9B21-49DE9DA2E2B3}" name="Des" dataDxfId="63"/>
    <tableColumn id="17" xr3:uid="{6023FAA5-53A7-4E27-B06D-7D314FE91943}" name="Sum" dataDxfId="62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61" dataDxfId="60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59"/>
    <tableColumn id="2" xr3:uid="{EBD6A1A1-94FE-4719-8F6E-E905AD92E67B}" name="Navn" dataDxfId="58"/>
    <tableColumn id="3" xr3:uid="{0FE5F0F7-5F14-4D4E-84B6-AD8F6DEADD0B}" name="Forkortelse/kommunenummer" dataDxfId="57"/>
    <tableColumn id="5" xr3:uid="{7848A7F7-4445-40DB-8B0B-7B38A34924E0}" name="Jan" dataDxfId="56"/>
    <tableColumn id="6" xr3:uid="{89B1156A-AAF3-4003-A3A3-E4D74982F988}" name="Feb" dataDxfId="55"/>
    <tableColumn id="7" xr3:uid="{4FD8772D-6B9E-43AF-9B7B-B9273AB79670}" name="Mar" dataDxfId="54"/>
    <tableColumn id="8" xr3:uid="{6B07E722-0F00-41BF-8470-72F951CBCA24}" name="Apr" dataDxfId="53"/>
    <tableColumn id="9" xr3:uid="{49DFDA12-4725-472A-A94F-AC91F029906A}" name="Mai" dataDxfId="52"/>
    <tableColumn id="10" xr3:uid="{AD7B8E9A-3ADD-44B6-B67E-71C7204E09FA}" name="Jun" dataDxfId="51"/>
    <tableColumn id="11" xr3:uid="{E70F2C7C-8E08-439A-B6B5-2DCFAA734AAB}" name="Jul" dataDxfId="50"/>
    <tableColumn id="12" xr3:uid="{013E48F2-4619-490B-9D80-1CDB04840C0D}" name="Aug" dataDxfId="49"/>
    <tableColumn id="13" xr3:uid="{6F246DAB-AF2D-4A11-8AD5-D41264F70411}" name="Sep" dataDxfId="48"/>
    <tableColumn id="14" xr3:uid="{024DA0F4-09F0-42A5-83F4-8D70376BCDAE}" name="Okt" dataDxfId="47"/>
    <tableColumn id="15" xr3:uid="{3FABF140-9598-4EF6-BEFF-9E11558E085F}" name="Nov" dataDxfId="46"/>
    <tableColumn id="16" xr3:uid="{0F4EAA91-6AD7-41DC-BA47-C4B11D98198F}" name="Des" dataDxfId="45"/>
    <tableColumn id="17" xr3:uid="{40016AE0-EBA5-4279-92C2-2456056DA286}" name="Sum" dataDxfId="44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6" totalsRowCount="1" headerRowDxfId="43" dataDxfId="41" headerRowBorderDxfId="42" tableBorderDxfId="40" totalsRowBorderDxfId="39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38" totalsRowDxfId="37"/>
    <tableColumn id="2" xr3:uid="{4E3C909C-9D3A-41EE-B326-9D71372C9806}" name="Navn" dataDxfId="36" totalsRowDxfId="35"/>
    <tableColumn id="3" xr3:uid="{E4B6CFC9-2EF8-4F89-BB79-309481DE9675}" name="Forkortelse/kommunenummer" dataDxfId="34" totalsRowDxfId="33"/>
    <tableColumn id="5" xr3:uid="{37B8400D-DFC4-4C41-A8B1-8B48CFF62AFE}" name="Jan" dataDxfId="32" totalsRowDxfId="31" totalsRowCellStyle="Komma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6" xr3:uid="{D6F595F6-EA98-4042-A22E-AE37C8682819}" name="Feb" dataDxfId="30" totalsRowDxfId="29" totalsRowCellStyle="Komma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28" totalsRowDxfId="27" totalsRowCellStyle="Komma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26" totalsRowDxfId="25" totalsRowCellStyle="Komma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24" totalsRowDxfId="23" totalsRowCellStyle="Komma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22" totalsRowDxfId="21" totalsRowCellStyle="Komma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20" totalsRowDxfId="19" totalsRowCellStyle="Komma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8" totalsRowDxfId="17" totalsRowCellStyle="Komma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6" totalsRowDxfId="15" totalsRowCellStyle="Komma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4" totalsRowDxfId="13" totalsRowCellStyle="Komma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12" totalsRowDxfId="11" totalsRowCellStyle="Komma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10" totalsRowDxfId="9" totalsRowCellStyle="Komma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totalsRowFunction="sum" dataDxfId="8" totalsRowDxfId="7" totalsRowCellStyle="Komma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A14" sqref="A14:E14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A35" sqref="A35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9">
        <v>2024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945557</v>
      </c>
      <c r="E3" s="30">
        <v>884606</v>
      </c>
      <c r="F3" s="30">
        <v>779909</v>
      </c>
      <c r="G3" s="30">
        <v>830954</v>
      </c>
      <c r="H3" s="30">
        <v>771366</v>
      </c>
      <c r="I3" s="30">
        <v>798673</v>
      </c>
      <c r="J3" s="30">
        <v>629480</v>
      </c>
      <c r="K3" s="30">
        <v>684418</v>
      </c>
      <c r="L3" s="30">
        <v>809075</v>
      </c>
      <c r="M3" s="30">
        <v>846150</v>
      </c>
      <c r="N3" s="30">
        <v>832985</v>
      </c>
      <c r="O3" s="30">
        <v>771786</v>
      </c>
      <c r="P3" s="30">
        <f>SUM(Melding[[#This Row],[Jan]:[Des]])</f>
        <v>9584959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82757</v>
      </c>
      <c r="E4" s="30">
        <v>73750</v>
      </c>
      <c r="F4" s="30">
        <v>63539</v>
      </c>
      <c r="G4" s="30">
        <v>126614</v>
      </c>
      <c r="H4" s="30">
        <v>68582</v>
      </c>
      <c r="I4" s="30">
        <v>72913</v>
      </c>
      <c r="J4" s="30">
        <v>57216</v>
      </c>
      <c r="K4" s="30">
        <v>60124</v>
      </c>
      <c r="L4" s="30">
        <v>112577</v>
      </c>
      <c r="M4" s="30">
        <v>85345</v>
      </c>
      <c r="N4" s="30">
        <v>150022</v>
      </c>
      <c r="O4" s="30">
        <v>102091</v>
      </c>
      <c r="P4" s="30">
        <f>SUM(Melding[[#This Row],[Jan]:[Des]])</f>
        <v>1055530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1890</v>
      </c>
      <c r="E5" s="30">
        <v>1503</v>
      </c>
      <c r="F5" s="30">
        <v>1430</v>
      </c>
      <c r="G5" s="30">
        <v>1610</v>
      </c>
      <c r="H5" s="30">
        <v>1722</v>
      </c>
      <c r="I5" s="30">
        <v>1481</v>
      </c>
      <c r="J5" s="30">
        <v>328</v>
      </c>
      <c r="K5" s="30">
        <v>2059</v>
      </c>
      <c r="L5" s="30">
        <v>1607</v>
      </c>
      <c r="M5" s="30">
        <v>1969</v>
      </c>
      <c r="N5" s="30">
        <v>1718</v>
      </c>
      <c r="O5" s="30">
        <v>1388</v>
      </c>
      <c r="P5" s="30">
        <f>SUM(Melding[[#This Row],[Jan]:[Des]])</f>
        <v>18705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62963</v>
      </c>
      <c r="E6" s="30">
        <v>69535</v>
      </c>
      <c r="F6" s="30">
        <v>79081</v>
      </c>
      <c r="G6" s="30">
        <v>86765</v>
      </c>
      <c r="H6" s="30">
        <v>95762</v>
      </c>
      <c r="I6" s="30">
        <v>91215</v>
      </c>
      <c r="J6" s="30">
        <v>62413</v>
      </c>
      <c r="K6" s="30">
        <v>68665</v>
      </c>
      <c r="L6" s="30">
        <v>71587</v>
      </c>
      <c r="M6" s="30">
        <v>82491</v>
      </c>
      <c r="N6" s="30">
        <v>76067</v>
      </c>
      <c r="O6" s="30">
        <v>61371</v>
      </c>
      <c r="P6" s="30">
        <f>SUM(Melding[[#This Row],[Jan]:[Des]])</f>
        <v>907915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168185</v>
      </c>
      <c r="E7" s="30">
        <v>29149</v>
      </c>
      <c r="F7" s="30">
        <v>25497</v>
      </c>
      <c r="G7" s="30">
        <v>27557</v>
      </c>
      <c r="H7" s="30">
        <v>26274</v>
      </c>
      <c r="I7" s="30">
        <v>51198</v>
      </c>
      <c r="J7" s="30">
        <v>28565</v>
      </c>
      <c r="K7" s="30">
        <v>21668</v>
      </c>
      <c r="L7" s="30">
        <v>26772</v>
      </c>
      <c r="M7" s="30">
        <v>28100</v>
      </c>
      <c r="N7" s="30">
        <v>29295</v>
      </c>
      <c r="O7" s="30">
        <v>26297</v>
      </c>
      <c r="P7" s="30">
        <f>SUM(Melding[[#This Row],[Jan]:[Des]])</f>
        <v>488557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252</v>
      </c>
      <c r="E8" s="21">
        <v>143</v>
      </c>
      <c r="F8" s="30">
        <v>147</v>
      </c>
      <c r="G8" s="30">
        <v>136</v>
      </c>
      <c r="H8" s="30">
        <v>97</v>
      </c>
      <c r="I8" s="30">
        <v>175</v>
      </c>
      <c r="J8" s="30">
        <v>81</v>
      </c>
      <c r="K8" s="30">
        <v>127</v>
      </c>
      <c r="L8" s="30">
        <v>130</v>
      </c>
      <c r="M8" s="30">
        <v>174</v>
      </c>
      <c r="N8" s="30">
        <v>143</v>
      </c>
      <c r="O8" s="30">
        <v>149</v>
      </c>
      <c r="P8" s="30">
        <f>SUM(Melding[[#This Row],[Jan]:[Des]])</f>
        <v>1754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72</v>
      </c>
      <c r="E9" s="30">
        <v>42</v>
      </c>
      <c r="F9" s="30">
        <v>16</v>
      </c>
      <c r="G9" s="30">
        <v>54</v>
      </c>
      <c r="H9" s="30">
        <v>66</v>
      </c>
      <c r="I9" s="30">
        <v>18</v>
      </c>
      <c r="J9" s="30">
        <v>9</v>
      </c>
      <c r="K9" s="30">
        <v>10</v>
      </c>
      <c r="L9" s="30">
        <v>3</v>
      </c>
      <c r="M9" s="30">
        <v>7</v>
      </c>
      <c r="N9" s="30">
        <v>14</v>
      </c>
      <c r="O9" s="30">
        <v>18</v>
      </c>
      <c r="P9" s="30">
        <f>SUM(Melding[[#This Row],[Jan]:[Des]])</f>
        <v>329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986</v>
      </c>
      <c r="E10" s="30">
        <v>1532</v>
      </c>
      <c r="F10" s="30">
        <v>1389</v>
      </c>
      <c r="G10" s="30">
        <v>1324</v>
      </c>
      <c r="H10" s="30">
        <v>714</v>
      </c>
      <c r="I10" s="30">
        <v>824</v>
      </c>
      <c r="J10" s="30">
        <v>525</v>
      </c>
      <c r="K10" s="30">
        <v>1087</v>
      </c>
      <c r="L10" s="30">
        <v>1483</v>
      </c>
      <c r="M10" s="30">
        <v>1282</v>
      </c>
      <c r="N10" s="30">
        <v>899</v>
      </c>
      <c r="O10" s="30">
        <v>619</v>
      </c>
      <c r="P10" s="30">
        <f>SUM(Melding[[#This Row],[Jan]:[Des]])</f>
        <v>12664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219</v>
      </c>
      <c r="E11" s="30">
        <v>701</v>
      </c>
      <c r="F11" s="30">
        <v>148</v>
      </c>
      <c r="G11" s="30">
        <v>443</v>
      </c>
      <c r="H11" s="30">
        <v>518</v>
      </c>
      <c r="I11" s="30">
        <v>127</v>
      </c>
      <c r="J11" s="30">
        <v>201</v>
      </c>
      <c r="K11" s="30">
        <v>525</v>
      </c>
      <c r="L11" s="30">
        <v>128</v>
      </c>
      <c r="M11" s="30">
        <v>276</v>
      </c>
      <c r="N11" s="30">
        <v>457</v>
      </c>
      <c r="O11" s="30">
        <v>45</v>
      </c>
      <c r="P11" s="30">
        <f>SUM(Melding[[#This Row],[Jan]:[Des]])</f>
        <v>3788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50366</v>
      </c>
      <c r="E12" s="30">
        <v>98958</v>
      </c>
      <c r="F12" s="30">
        <v>45952</v>
      </c>
      <c r="G12" s="30">
        <v>60507</v>
      </c>
      <c r="H12" s="30">
        <v>56509</v>
      </c>
      <c r="I12" s="30">
        <v>57587</v>
      </c>
      <c r="J12" s="30">
        <v>48877</v>
      </c>
      <c r="K12" s="30">
        <v>45101</v>
      </c>
      <c r="L12" s="30">
        <v>47570</v>
      </c>
      <c r="M12" s="30">
        <v>60745</v>
      </c>
      <c r="N12" s="30">
        <v>56171</v>
      </c>
      <c r="O12" s="30">
        <v>55938</v>
      </c>
      <c r="P12" s="30">
        <f>SUM(Melding[[#This Row],[Jan]:[Des]])</f>
        <v>684281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4665</v>
      </c>
      <c r="E13" s="30">
        <v>6291</v>
      </c>
      <c r="F13" s="30">
        <v>4737</v>
      </c>
      <c r="G13" s="30">
        <v>5508</v>
      </c>
      <c r="H13" s="30">
        <v>4081</v>
      </c>
      <c r="I13" s="30">
        <v>8255</v>
      </c>
      <c r="J13" s="30">
        <v>4512</v>
      </c>
      <c r="K13" s="30">
        <v>5779</v>
      </c>
      <c r="L13" s="30">
        <v>6312</v>
      </c>
      <c r="M13" s="30">
        <v>5300</v>
      </c>
      <c r="N13" s="30">
        <v>4538</v>
      </c>
      <c r="O13" s="30">
        <v>4225</v>
      </c>
      <c r="P13" s="30">
        <f>SUM(Melding[[#This Row],[Jan]:[Des]])</f>
        <v>64203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727623</v>
      </c>
      <c r="E14" s="30">
        <v>962966</v>
      </c>
      <c r="F14" s="30">
        <v>542787</v>
      </c>
      <c r="G14" s="30">
        <v>578626</v>
      </c>
      <c r="H14" s="30">
        <v>544054</v>
      </c>
      <c r="I14" s="30">
        <v>572511</v>
      </c>
      <c r="J14" s="30">
        <v>348571</v>
      </c>
      <c r="K14" s="30">
        <v>432811</v>
      </c>
      <c r="L14" s="30">
        <v>551077</v>
      </c>
      <c r="M14" s="30">
        <v>612042</v>
      </c>
      <c r="N14" s="30">
        <v>590210</v>
      </c>
      <c r="O14" s="30">
        <v>505550</v>
      </c>
      <c r="P14" s="30">
        <f>SUM(Melding[[#This Row],[Jan]:[Des]])</f>
        <v>6968828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5489</v>
      </c>
      <c r="E15" s="30">
        <v>4699</v>
      </c>
      <c r="F15" s="30">
        <v>18755</v>
      </c>
      <c r="G15" s="30">
        <v>11468</v>
      </c>
      <c r="H15" s="30">
        <v>4480</v>
      </c>
      <c r="I15" s="30">
        <v>4291</v>
      </c>
      <c r="J15" s="30">
        <v>1891</v>
      </c>
      <c r="K15" s="30">
        <v>3766</v>
      </c>
      <c r="L15" s="30">
        <v>6896</v>
      </c>
      <c r="M15" s="30">
        <v>15700</v>
      </c>
      <c r="N15" s="30">
        <v>5349</v>
      </c>
      <c r="O15" s="30">
        <v>7997</v>
      </c>
      <c r="P15" s="30">
        <f>SUM(Melding[[#This Row],[Jan]:[Des]])</f>
        <v>90781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6</v>
      </c>
      <c r="E16" s="30">
        <v>10</v>
      </c>
      <c r="F16" s="30">
        <v>5</v>
      </c>
      <c r="G16" s="30">
        <v>8</v>
      </c>
      <c r="H16" s="30">
        <v>13</v>
      </c>
      <c r="I16" s="30">
        <v>5</v>
      </c>
      <c r="J16" s="30">
        <v>9</v>
      </c>
      <c r="K16" s="30">
        <v>6</v>
      </c>
      <c r="L16" s="30">
        <v>5</v>
      </c>
      <c r="M16" s="30">
        <v>5</v>
      </c>
      <c r="N16" s="30">
        <v>6</v>
      </c>
      <c r="O16" s="30">
        <v>8</v>
      </c>
      <c r="P16" s="30">
        <f>SUM(Melding[[#This Row],[Jan]:[Des]])</f>
        <v>86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127967</v>
      </c>
      <c r="E17" s="30">
        <v>83511</v>
      </c>
      <c r="F17" s="30">
        <v>106605</v>
      </c>
      <c r="G17" s="30">
        <v>48835</v>
      </c>
      <c r="H17" s="30">
        <v>44057</v>
      </c>
      <c r="I17" s="30">
        <v>36958</v>
      </c>
      <c r="J17" s="30">
        <v>14297</v>
      </c>
      <c r="K17" s="30">
        <v>49264</v>
      </c>
      <c r="L17" s="30">
        <v>30057</v>
      </c>
      <c r="M17" s="30">
        <v>119366</v>
      </c>
      <c r="N17" s="30">
        <v>64328</v>
      </c>
      <c r="O17" s="30">
        <v>13498</v>
      </c>
      <c r="P17" s="30">
        <f>SUM(Melding[[#This Row],[Jan]:[Des]])</f>
        <v>738743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8611</v>
      </c>
      <c r="F18" s="30">
        <v>2</v>
      </c>
      <c r="G18" s="30">
        <v>0</v>
      </c>
      <c r="H18" s="30">
        <v>3</v>
      </c>
      <c r="I18" s="30">
        <v>0</v>
      </c>
      <c r="J18" s="30">
        <v>0</v>
      </c>
      <c r="K18" s="30">
        <v>0</v>
      </c>
      <c r="L18" s="30">
        <v>0</v>
      </c>
      <c r="M18" s="30">
        <v>3</v>
      </c>
      <c r="N18" s="30">
        <v>0</v>
      </c>
      <c r="O18" s="30">
        <v>0</v>
      </c>
      <c r="P18" s="30">
        <f>SUM(Melding[[#This Row],[Jan]:[Des]])</f>
        <v>8619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5368</v>
      </c>
      <c r="E19" s="30">
        <v>6478</v>
      </c>
      <c r="F19" s="30">
        <v>4460</v>
      </c>
      <c r="G19" s="30">
        <v>5177</v>
      </c>
      <c r="H19" s="30">
        <v>6301</v>
      </c>
      <c r="I19" s="30">
        <v>4919</v>
      </c>
      <c r="J19" s="30">
        <v>4607</v>
      </c>
      <c r="K19" s="30">
        <v>5027</v>
      </c>
      <c r="L19" s="30">
        <v>5007</v>
      </c>
      <c r="M19" s="30">
        <v>5535</v>
      </c>
      <c r="N19" s="30">
        <v>5273</v>
      </c>
      <c r="O19" s="30">
        <v>5074</v>
      </c>
      <c r="P19" s="30">
        <f>SUM(Melding[[#This Row],[Jan]:[Des]])</f>
        <v>63226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63464</v>
      </c>
      <c r="E20" s="30">
        <v>63726</v>
      </c>
      <c r="F20" s="30">
        <v>57193</v>
      </c>
      <c r="G20" s="30">
        <v>65614</v>
      </c>
      <c r="H20" s="30">
        <v>60799</v>
      </c>
      <c r="I20" s="30">
        <v>62625</v>
      </c>
      <c r="J20" s="30">
        <v>49356</v>
      </c>
      <c r="K20" s="30">
        <v>60031</v>
      </c>
      <c r="L20" s="30">
        <v>65936</v>
      </c>
      <c r="M20" s="30">
        <v>72184</v>
      </c>
      <c r="N20" s="30">
        <v>63370</v>
      </c>
      <c r="O20" s="30">
        <v>48881</v>
      </c>
      <c r="P20" s="30">
        <f>SUM(Melding[[#This Row],[Jan]:[Des]])</f>
        <v>733179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271822</v>
      </c>
      <c r="E21" s="30">
        <v>232613</v>
      </c>
      <c r="F21" s="30">
        <v>452465</v>
      </c>
      <c r="G21" s="30">
        <v>317809</v>
      </c>
      <c r="H21" s="30">
        <v>292071</v>
      </c>
      <c r="I21" s="30">
        <v>373910</v>
      </c>
      <c r="J21" s="30">
        <v>404947</v>
      </c>
      <c r="K21" s="30">
        <v>325414</v>
      </c>
      <c r="L21" s="30">
        <v>285454</v>
      </c>
      <c r="M21" s="30">
        <v>874284</v>
      </c>
      <c r="N21" s="30">
        <v>261756</v>
      </c>
      <c r="O21" s="30">
        <v>238631</v>
      </c>
      <c r="P21" s="30">
        <f>SUM(Melding[[#This Row],[Jan]:[Des]])</f>
        <v>4331176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7745</v>
      </c>
      <c r="E22" s="30">
        <v>5972</v>
      </c>
      <c r="F22" s="30">
        <v>5473</v>
      </c>
      <c r="G22" s="30">
        <v>7011</v>
      </c>
      <c r="H22" s="30">
        <v>7102</v>
      </c>
      <c r="I22" s="30">
        <v>6420</v>
      </c>
      <c r="J22" s="30">
        <v>6930</v>
      </c>
      <c r="K22" s="30">
        <v>6879</v>
      </c>
      <c r="L22" s="30">
        <v>6449</v>
      </c>
      <c r="M22" s="30">
        <v>6223</v>
      </c>
      <c r="N22" s="30">
        <v>6248</v>
      </c>
      <c r="O22" s="30">
        <v>4181</v>
      </c>
      <c r="P22" s="30">
        <f>SUM(Melding[[#This Row],[Jan]:[Des]])</f>
        <v>76633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3690967</v>
      </c>
      <c r="E23" s="30">
        <v>4167328</v>
      </c>
      <c r="F23" s="30">
        <v>9779606</v>
      </c>
      <c r="G23" s="30">
        <v>4330633</v>
      </c>
      <c r="H23" s="30">
        <v>3333456</v>
      </c>
      <c r="I23" s="30">
        <v>3957767</v>
      </c>
      <c r="J23" s="30">
        <v>1605090</v>
      </c>
      <c r="K23" s="30">
        <v>2176813</v>
      </c>
      <c r="L23" s="30">
        <v>2028433</v>
      </c>
      <c r="M23" s="30">
        <v>2640098</v>
      </c>
      <c r="N23" s="30">
        <v>2411885</v>
      </c>
      <c r="O23" s="30">
        <v>6552543</v>
      </c>
      <c r="P23" s="30">
        <f>SUM(Melding[[#This Row],[Jan]:[Des]])</f>
        <v>46674619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178754</v>
      </c>
      <c r="E25" s="30">
        <v>168994</v>
      </c>
      <c r="F25" s="30">
        <v>210744</v>
      </c>
      <c r="G25" s="30">
        <v>221147</v>
      </c>
      <c r="H25" s="30">
        <v>179991</v>
      </c>
      <c r="I25" s="30">
        <v>217319</v>
      </c>
      <c r="J25" s="30">
        <v>192422</v>
      </c>
      <c r="K25" s="30">
        <v>196483</v>
      </c>
      <c r="L25" s="30">
        <v>197828</v>
      </c>
      <c r="M25" s="30">
        <v>202985</v>
      </c>
      <c r="N25" s="30">
        <v>206995</v>
      </c>
      <c r="O25" s="30">
        <v>184837</v>
      </c>
      <c r="P25" s="30">
        <f>SUM(Melding[[#This Row],[Jan]:[Des]])</f>
        <v>2358499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29508</v>
      </c>
      <c r="E26" s="30">
        <v>31641</v>
      </c>
      <c r="F26" s="30">
        <v>244938</v>
      </c>
      <c r="G26" s="30">
        <v>87747</v>
      </c>
      <c r="H26" s="30">
        <v>75499</v>
      </c>
      <c r="I26" s="30">
        <v>27724</v>
      </c>
      <c r="J26" s="30">
        <v>22485</v>
      </c>
      <c r="K26" s="30">
        <v>39949</v>
      </c>
      <c r="L26" s="30">
        <v>54746</v>
      </c>
      <c r="M26" s="30">
        <v>171739</v>
      </c>
      <c r="N26" s="30">
        <v>57174</v>
      </c>
      <c r="O26" s="30">
        <v>19762</v>
      </c>
      <c r="P26" s="47">
        <f>SUM(Melding[[#This Row],[Jan]:[Des]])</f>
        <v>862912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7</v>
      </c>
      <c r="M27" s="30">
        <v>1</v>
      </c>
      <c r="N27" s="30">
        <v>4</v>
      </c>
      <c r="O27" s="30">
        <v>1</v>
      </c>
      <c r="P27" s="47">
        <f>SUM(Melding[[#This Row],[Jan]:[Des]])</f>
        <v>13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36563</v>
      </c>
      <c r="E28" s="47">
        <v>36971</v>
      </c>
      <c r="F28" s="47">
        <v>39406</v>
      </c>
      <c r="G28" s="47">
        <v>39023</v>
      </c>
      <c r="H28" s="47">
        <v>40691</v>
      </c>
      <c r="I28" s="47">
        <v>39811</v>
      </c>
      <c r="J28" s="47">
        <v>39042</v>
      </c>
      <c r="K28" s="47">
        <v>36732</v>
      </c>
      <c r="L28" s="47">
        <v>37978</v>
      </c>
      <c r="M28" s="47">
        <v>39570</v>
      </c>
      <c r="N28" s="47">
        <v>41353</v>
      </c>
      <c r="O28" s="47">
        <v>39914</v>
      </c>
      <c r="P28" s="47">
        <f>SUM(Melding[[#This Row],[Jan]:[Des]])</f>
        <v>467054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2</v>
      </c>
      <c r="E29" s="40">
        <v>10</v>
      </c>
      <c r="F29" s="47">
        <v>15</v>
      </c>
      <c r="G29" s="47">
        <v>316</v>
      </c>
      <c r="H29" s="47">
        <v>119</v>
      </c>
      <c r="I29" s="47">
        <v>230</v>
      </c>
      <c r="J29" s="47">
        <v>4</v>
      </c>
      <c r="K29" s="47">
        <v>114</v>
      </c>
      <c r="L29" s="47">
        <v>44</v>
      </c>
      <c r="M29" s="47">
        <v>8</v>
      </c>
      <c r="N29" s="47">
        <v>2</v>
      </c>
      <c r="O29" s="47">
        <v>0</v>
      </c>
      <c r="P29" s="47">
        <f>SUM(Melding[[#This Row],[Jan]:[Des]])</f>
        <v>864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1"/>
  <sheetViews>
    <sheetView zoomScale="85" zoomScaleNormal="85" workbookViewId="0">
      <selection activeCell="B23" sqref="B23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9">
        <v>2024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t="s">
        <v>36</v>
      </c>
      <c r="B3" t="s">
        <v>37</v>
      </c>
      <c r="C3" t="s">
        <v>38</v>
      </c>
      <c r="D3" s="53">
        <v>297150</v>
      </c>
      <c r="E3" s="53">
        <v>276261</v>
      </c>
      <c r="F3" s="53">
        <v>236136</v>
      </c>
      <c r="G3" s="53">
        <v>255867</v>
      </c>
      <c r="H3" s="53">
        <v>233318</v>
      </c>
      <c r="I3" s="53">
        <v>221057</v>
      </c>
      <c r="J3" s="53">
        <v>177128</v>
      </c>
      <c r="K3" s="53">
        <v>220981</v>
      </c>
      <c r="L3" s="53">
        <v>246693</v>
      </c>
      <c r="M3" s="53">
        <v>279691</v>
      </c>
      <c r="N3" s="53">
        <v>266269</v>
      </c>
      <c r="O3" s="53">
        <v>224925</v>
      </c>
      <c r="P3" s="29">
        <f>SUM(Innsending[[#This Row],[Jan]:[Des]])</f>
        <v>2935476</v>
      </c>
    </row>
    <row r="4" spans="1:16" x14ac:dyDescent="0.3">
      <c r="A4" t="s">
        <v>115</v>
      </c>
      <c r="B4" t="s">
        <v>116</v>
      </c>
      <c r="C4" t="s">
        <v>117</v>
      </c>
      <c r="D4" s="53">
        <v>2133</v>
      </c>
      <c r="E4" s="53">
        <v>1959</v>
      </c>
      <c r="F4" s="53">
        <v>1942</v>
      </c>
      <c r="G4" s="53">
        <v>2554</v>
      </c>
      <c r="H4" s="53">
        <v>2237</v>
      </c>
      <c r="I4" s="53">
        <v>2251</v>
      </c>
      <c r="J4" s="53">
        <v>1436</v>
      </c>
      <c r="K4" s="53">
        <v>2268</v>
      </c>
      <c r="L4" s="53">
        <v>2349</v>
      </c>
      <c r="M4" s="53">
        <v>2475</v>
      </c>
      <c r="N4" s="53">
        <v>2093</v>
      </c>
      <c r="O4" s="53">
        <v>1381</v>
      </c>
      <c r="P4" s="29">
        <f>SUM(Innsending[[#This Row],[Jan]:[Des]])</f>
        <v>25078</v>
      </c>
    </row>
    <row r="5" spans="1:16" x14ac:dyDescent="0.3">
      <c r="A5" s="35" t="s">
        <v>118</v>
      </c>
      <c r="B5" s="41" t="s">
        <v>119</v>
      </c>
      <c r="C5" s="41" t="s">
        <v>120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29">
        <f>SUM(Innsending[[#This Row],[Jan]:[Des]])</f>
        <v>0</v>
      </c>
    </row>
    <row r="6" spans="1:16" x14ac:dyDescent="0.3">
      <c r="A6" t="s">
        <v>121</v>
      </c>
      <c r="B6" t="s">
        <v>122</v>
      </c>
      <c r="C6" t="s">
        <v>123</v>
      </c>
      <c r="D6" s="53">
        <v>400</v>
      </c>
      <c r="E6" s="53">
        <v>391</v>
      </c>
      <c r="F6" s="53">
        <v>242</v>
      </c>
      <c r="G6" s="53">
        <v>299</v>
      </c>
      <c r="H6" s="53">
        <v>286</v>
      </c>
      <c r="I6" s="53">
        <v>329</v>
      </c>
      <c r="J6" s="53">
        <v>222</v>
      </c>
      <c r="K6" s="53">
        <v>270</v>
      </c>
      <c r="L6" s="53">
        <v>313</v>
      </c>
      <c r="M6" s="53">
        <v>330</v>
      </c>
      <c r="N6" s="53">
        <v>302</v>
      </c>
      <c r="O6" s="53">
        <v>237</v>
      </c>
      <c r="P6" s="29">
        <f>SUM(Innsending[[#This Row],[Jan]:[Des]])</f>
        <v>3621</v>
      </c>
    </row>
    <row r="7" spans="1:16" x14ac:dyDescent="0.3">
      <c r="A7" t="s">
        <v>45</v>
      </c>
      <c r="B7" t="s">
        <v>46</v>
      </c>
      <c r="C7" t="s">
        <v>47</v>
      </c>
      <c r="D7" s="53">
        <v>23522</v>
      </c>
      <c r="E7" s="53">
        <v>25778</v>
      </c>
      <c r="F7" s="53">
        <v>27524</v>
      </c>
      <c r="G7" s="53">
        <v>30716</v>
      </c>
      <c r="H7" s="53">
        <v>29739</v>
      </c>
      <c r="I7" s="53">
        <v>32445</v>
      </c>
      <c r="J7" s="53">
        <v>21499</v>
      </c>
      <c r="K7" s="53">
        <v>24469</v>
      </c>
      <c r="L7" s="53">
        <v>28557</v>
      </c>
      <c r="M7" s="53">
        <v>31425</v>
      </c>
      <c r="N7" s="53">
        <v>28328</v>
      </c>
      <c r="O7" s="53">
        <v>24596</v>
      </c>
      <c r="P7" s="29">
        <f>SUM(Innsending[[#This Row],[Jan]:[Des]])</f>
        <v>328598</v>
      </c>
    </row>
    <row r="8" spans="1:16" x14ac:dyDescent="0.3">
      <c r="A8" t="s">
        <v>124</v>
      </c>
      <c r="B8" t="s">
        <v>125</v>
      </c>
      <c r="C8" t="s">
        <v>126</v>
      </c>
      <c r="D8" s="53">
        <v>0</v>
      </c>
      <c r="E8" s="53">
        <v>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1</v>
      </c>
      <c r="O8" s="53">
        <v>0</v>
      </c>
      <c r="P8" s="29">
        <f>SUM(Innsending[[#This Row],[Jan]:[Des]])</f>
        <v>2</v>
      </c>
    </row>
    <row r="9" spans="1:16" x14ac:dyDescent="0.3">
      <c r="A9" s="51" t="s">
        <v>51</v>
      </c>
      <c r="B9" s="41" t="s">
        <v>52</v>
      </c>
      <c r="C9" s="41" t="s">
        <v>53</v>
      </c>
      <c r="D9" s="38">
        <v>885</v>
      </c>
      <c r="E9" s="38">
        <v>849</v>
      </c>
      <c r="F9" s="38">
        <v>760</v>
      </c>
      <c r="G9" s="38">
        <v>914</v>
      </c>
      <c r="H9" s="38">
        <v>873</v>
      </c>
      <c r="I9" s="38">
        <v>933</v>
      </c>
      <c r="J9" s="38">
        <v>653</v>
      </c>
      <c r="K9" s="38">
        <v>709</v>
      </c>
      <c r="L9" s="38">
        <v>749</v>
      </c>
      <c r="M9" s="38">
        <v>948</v>
      </c>
      <c r="N9" s="38">
        <v>779</v>
      </c>
      <c r="O9" s="38">
        <v>628</v>
      </c>
      <c r="P9" s="34">
        <f>SUM(Innsending[[#This Row],[Jan]:[Des]])</f>
        <v>9680</v>
      </c>
    </row>
    <row r="10" spans="1:16" x14ac:dyDescent="0.3">
      <c r="A10" t="s">
        <v>57</v>
      </c>
      <c r="B10" t="s">
        <v>58</v>
      </c>
      <c r="C10" t="s">
        <v>59</v>
      </c>
      <c r="D10" s="53">
        <v>2550</v>
      </c>
      <c r="E10" s="53">
        <v>4473</v>
      </c>
      <c r="F10" s="53">
        <v>2247</v>
      </c>
      <c r="G10" s="53">
        <v>1089</v>
      </c>
      <c r="H10" s="53">
        <v>913</v>
      </c>
      <c r="I10" s="53">
        <v>398</v>
      </c>
      <c r="J10" s="53">
        <v>60</v>
      </c>
      <c r="K10" s="53">
        <v>54</v>
      </c>
      <c r="L10" s="53">
        <v>1</v>
      </c>
      <c r="M10" s="53">
        <v>0</v>
      </c>
      <c r="N10" s="53">
        <v>0</v>
      </c>
      <c r="O10" s="53">
        <v>0</v>
      </c>
      <c r="P10" s="29">
        <f>SUM(Innsending[[#This Row],[Jan]:[Des]])</f>
        <v>11785</v>
      </c>
    </row>
    <row r="11" spans="1:16" x14ac:dyDescent="0.3">
      <c r="A11" s="51" t="s">
        <v>127</v>
      </c>
      <c r="B11" s="41" t="s">
        <v>128</v>
      </c>
      <c r="C11" t="s">
        <v>129</v>
      </c>
      <c r="D11" s="53">
        <v>27</v>
      </c>
      <c r="E11" s="53">
        <v>26</v>
      </c>
      <c r="F11" s="53">
        <v>14</v>
      </c>
      <c r="G11" s="53">
        <v>19</v>
      </c>
      <c r="H11" s="53">
        <v>26</v>
      </c>
      <c r="I11" s="53">
        <v>25</v>
      </c>
      <c r="J11" s="53">
        <v>19</v>
      </c>
      <c r="K11" s="53">
        <v>24</v>
      </c>
      <c r="L11" s="53">
        <v>41</v>
      </c>
      <c r="M11" s="53">
        <v>70</v>
      </c>
      <c r="N11" s="53">
        <v>80</v>
      </c>
      <c r="O11" s="53">
        <v>687</v>
      </c>
      <c r="P11" s="29">
        <f>SUM(Innsending[[#This Row],[Jan]:[Des]])</f>
        <v>1058</v>
      </c>
    </row>
    <row r="12" spans="1:16" x14ac:dyDescent="0.3">
      <c r="A12" t="s">
        <v>130</v>
      </c>
      <c r="B12" t="s">
        <v>131</v>
      </c>
      <c r="C12" t="s">
        <v>132</v>
      </c>
      <c r="D12" s="53">
        <v>2203</v>
      </c>
      <c r="E12" s="53">
        <v>2204</v>
      </c>
      <c r="F12" s="53">
        <v>1830</v>
      </c>
      <c r="G12" s="53">
        <v>2271</v>
      </c>
      <c r="H12" s="53">
        <v>1658</v>
      </c>
      <c r="I12" s="53">
        <v>1747</v>
      </c>
      <c r="J12" s="53">
        <v>1275</v>
      </c>
      <c r="K12" s="53">
        <v>1851</v>
      </c>
      <c r="L12" s="53">
        <v>1994</v>
      </c>
      <c r="M12" s="53">
        <v>273</v>
      </c>
      <c r="N12" s="53">
        <v>60</v>
      </c>
      <c r="O12" s="53">
        <v>17</v>
      </c>
      <c r="P12" s="29">
        <f>SUM(Innsending[[#This Row],[Jan]:[Des]])</f>
        <v>17383</v>
      </c>
    </row>
    <row r="13" spans="1:16" x14ac:dyDescent="0.3">
      <c r="A13" t="s">
        <v>60</v>
      </c>
      <c r="B13" t="s">
        <v>61</v>
      </c>
      <c r="C13" t="s">
        <v>62</v>
      </c>
      <c r="D13" s="53">
        <v>3824</v>
      </c>
      <c r="E13" s="53">
        <v>4440</v>
      </c>
      <c r="F13" s="53">
        <v>2193</v>
      </c>
      <c r="G13" s="53">
        <v>3845</v>
      </c>
      <c r="H13" s="53">
        <v>3084</v>
      </c>
      <c r="I13" s="53">
        <v>1475</v>
      </c>
      <c r="J13" s="53">
        <v>3016</v>
      </c>
      <c r="K13" s="53">
        <v>3760</v>
      </c>
      <c r="L13" s="53">
        <v>1761</v>
      </c>
      <c r="M13" s="53">
        <v>3261</v>
      </c>
      <c r="N13" s="53">
        <v>2932</v>
      </c>
      <c r="O13" s="53">
        <v>1357</v>
      </c>
      <c r="P13" s="29">
        <f>SUM(Innsending[[#This Row],[Jan]:[Des]])</f>
        <v>34948</v>
      </c>
    </row>
    <row r="14" spans="1:16" x14ac:dyDescent="0.3">
      <c r="A14" t="s">
        <v>133</v>
      </c>
      <c r="B14" t="s">
        <v>134</v>
      </c>
      <c r="C14" t="s">
        <v>135</v>
      </c>
      <c r="D14" s="53">
        <v>1272</v>
      </c>
      <c r="E14" s="53">
        <v>1038</v>
      </c>
      <c r="F14" s="53">
        <v>961</v>
      </c>
      <c r="G14" s="53">
        <v>912</v>
      </c>
      <c r="H14" s="53">
        <v>906</v>
      </c>
      <c r="I14" s="53">
        <v>994</v>
      </c>
      <c r="J14" s="53">
        <v>1065</v>
      </c>
      <c r="K14" s="53">
        <v>1079</v>
      </c>
      <c r="L14" s="53">
        <v>1298</v>
      </c>
      <c r="M14" s="53">
        <v>1367</v>
      </c>
      <c r="N14" s="53">
        <v>1191</v>
      </c>
      <c r="O14" s="53">
        <v>1071</v>
      </c>
      <c r="P14" s="29">
        <f>SUM(Innsending[[#This Row],[Jan]:[Des]])</f>
        <v>13154</v>
      </c>
    </row>
    <row r="15" spans="1:16" x14ac:dyDescent="0.3">
      <c r="A15" t="s">
        <v>136</v>
      </c>
      <c r="B15" t="s">
        <v>137</v>
      </c>
      <c r="C15" t="s">
        <v>138</v>
      </c>
      <c r="D15" s="53">
        <v>47</v>
      </c>
      <c r="E15" s="53">
        <v>39</v>
      </c>
      <c r="F15" s="53">
        <v>29</v>
      </c>
      <c r="G15" s="53">
        <v>40</v>
      </c>
      <c r="H15" s="53">
        <v>57</v>
      </c>
      <c r="I15" s="53">
        <v>62</v>
      </c>
      <c r="J15" s="53">
        <v>55</v>
      </c>
      <c r="K15" s="53">
        <v>13</v>
      </c>
      <c r="L15" s="53">
        <v>33</v>
      </c>
      <c r="M15" s="53">
        <v>43</v>
      </c>
      <c r="N15" s="53">
        <v>33</v>
      </c>
      <c r="O15" s="53">
        <v>32</v>
      </c>
      <c r="P15" s="29">
        <f>SUM(Innsending[[#This Row],[Jan]:[Des]])</f>
        <v>483</v>
      </c>
    </row>
    <row r="16" spans="1:16" x14ac:dyDescent="0.3">
      <c r="A16" t="s">
        <v>66</v>
      </c>
      <c r="B16" t="s">
        <v>67</v>
      </c>
      <c r="C16" t="s">
        <v>68</v>
      </c>
      <c r="D16" s="53">
        <v>9719</v>
      </c>
      <c r="E16" s="53">
        <v>10070</v>
      </c>
      <c r="F16" s="53">
        <v>10152</v>
      </c>
      <c r="G16" s="53">
        <v>10414</v>
      </c>
      <c r="H16" s="53">
        <v>8803</v>
      </c>
      <c r="I16" s="53">
        <v>12671</v>
      </c>
      <c r="J16" s="53">
        <v>8970</v>
      </c>
      <c r="K16" s="53">
        <v>10002</v>
      </c>
      <c r="L16" s="53">
        <v>9813</v>
      </c>
      <c r="M16" s="53">
        <v>10271</v>
      </c>
      <c r="N16" s="53">
        <v>9824</v>
      </c>
      <c r="O16" s="53">
        <v>8695</v>
      </c>
      <c r="P16" s="29">
        <f>SUM(Innsending[[#This Row],[Jan]:[Des]])</f>
        <v>119404</v>
      </c>
    </row>
    <row r="17" spans="1:16" x14ac:dyDescent="0.3">
      <c r="A17" t="s">
        <v>72</v>
      </c>
      <c r="B17" t="s">
        <v>73</v>
      </c>
      <c r="C17" t="s">
        <v>74</v>
      </c>
      <c r="D17" s="53">
        <v>1847</v>
      </c>
      <c r="E17" s="53">
        <v>3714</v>
      </c>
      <c r="F17" s="53">
        <v>4933</v>
      </c>
      <c r="G17" s="53">
        <v>1595</v>
      </c>
      <c r="H17" s="53">
        <v>1554</v>
      </c>
      <c r="I17" s="53">
        <v>2015</v>
      </c>
      <c r="J17" s="53">
        <v>494</v>
      </c>
      <c r="K17" s="53">
        <v>1997</v>
      </c>
      <c r="L17" s="53">
        <v>4562</v>
      </c>
      <c r="M17" s="53">
        <v>7373</v>
      </c>
      <c r="N17" s="53">
        <v>1742</v>
      </c>
      <c r="O17" s="53">
        <v>2612</v>
      </c>
      <c r="P17" s="29">
        <f>SUM(Innsending[[#This Row],[Jan]:[Des]])</f>
        <v>34438</v>
      </c>
    </row>
    <row r="18" spans="1:16" x14ac:dyDescent="0.3">
      <c r="A18" t="s">
        <v>75</v>
      </c>
      <c r="B18" t="s">
        <v>76</v>
      </c>
      <c r="C18" t="s">
        <v>77</v>
      </c>
      <c r="D18" s="53">
        <v>6</v>
      </c>
      <c r="E18" s="53">
        <v>11</v>
      </c>
      <c r="F18" s="53">
        <v>5</v>
      </c>
      <c r="G18" s="53">
        <v>8</v>
      </c>
      <c r="H18" s="53">
        <v>13</v>
      </c>
      <c r="I18" s="53">
        <v>5</v>
      </c>
      <c r="J18" s="53">
        <v>9</v>
      </c>
      <c r="K18" s="53">
        <v>6</v>
      </c>
      <c r="L18" s="53">
        <v>5</v>
      </c>
      <c r="M18" s="53">
        <v>5</v>
      </c>
      <c r="N18" s="53">
        <v>6</v>
      </c>
      <c r="O18" s="53">
        <v>8</v>
      </c>
      <c r="P18" s="29">
        <f>SUM(Innsending[[#This Row],[Jan]:[Des]])</f>
        <v>87</v>
      </c>
    </row>
    <row r="19" spans="1:16" x14ac:dyDescent="0.3">
      <c r="A19" t="s">
        <v>78</v>
      </c>
      <c r="B19" t="s">
        <v>79</v>
      </c>
      <c r="C19" t="s">
        <v>80</v>
      </c>
      <c r="D19" s="53">
        <v>66</v>
      </c>
      <c r="E19" s="53">
        <v>62</v>
      </c>
      <c r="F19" s="53">
        <v>64</v>
      </c>
      <c r="G19" s="53">
        <v>48</v>
      </c>
      <c r="H19" s="53">
        <v>34</v>
      </c>
      <c r="I19" s="53">
        <v>44</v>
      </c>
      <c r="J19" s="53">
        <v>31</v>
      </c>
      <c r="K19" s="53">
        <v>38</v>
      </c>
      <c r="L19" s="53">
        <v>52</v>
      </c>
      <c r="M19" s="53">
        <v>53</v>
      </c>
      <c r="N19" s="53">
        <v>38</v>
      </c>
      <c r="O19" s="53">
        <v>32</v>
      </c>
      <c r="P19" s="29">
        <f>SUM(Innsending[[#This Row],[Jan]:[Des]])</f>
        <v>562</v>
      </c>
    </row>
    <row r="20" spans="1:16" x14ac:dyDescent="0.3">
      <c r="A20" t="s">
        <v>139</v>
      </c>
      <c r="B20" t="s">
        <v>140</v>
      </c>
      <c r="C20" t="s">
        <v>141</v>
      </c>
      <c r="D20" s="53">
        <v>194</v>
      </c>
      <c r="E20" s="53">
        <v>414</v>
      </c>
      <c r="F20" s="53">
        <v>915</v>
      </c>
      <c r="G20" s="53">
        <v>1348</v>
      </c>
      <c r="H20" s="53">
        <v>2150</v>
      </c>
      <c r="I20" s="53">
        <v>336</v>
      </c>
      <c r="J20" s="53">
        <v>38</v>
      </c>
      <c r="K20" s="53">
        <v>231</v>
      </c>
      <c r="L20" s="53">
        <v>178</v>
      </c>
      <c r="M20" s="53">
        <v>464</v>
      </c>
      <c r="N20" s="53">
        <v>65</v>
      </c>
      <c r="O20" s="53">
        <v>42</v>
      </c>
      <c r="P20" s="29">
        <f>SUM(Innsending[[#This Row],[Jan]:[Des]])</f>
        <v>6375</v>
      </c>
    </row>
    <row r="21" spans="1:16" x14ac:dyDescent="0.3">
      <c r="A21" t="s">
        <v>142</v>
      </c>
      <c r="B21" t="s">
        <v>143</v>
      </c>
      <c r="C21" t="s">
        <v>144</v>
      </c>
      <c r="D21" s="53">
        <v>5345</v>
      </c>
      <c r="E21" s="53">
        <v>4479</v>
      </c>
      <c r="F21" s="53">
        <v>3989</v>
      </c>
      <c r="G21" s="53">
        <v>4551</v>
      </c>
      <c r="H21" s="53">
        <v>3978</v>
      </c>
      <c r="I21" s="53">
        <v>3640</v>
      </c>
      <c r="J21" s="53">
        <v>2257</v>
      </c>
      <c r="K21" s="53">
        <v>2374</v>
      </c>
      <c r="L21" s="53">
        <v>2390</v>
      </c>
      <c r="M21" s="53">
        <v>2658</v>
      </c>
      <c r="N21" s="53">
        <v>3318</v>
      </c>
      <c r="O21" s="53">
        <v>3462</v>
      </c>
      <c r="P21" s="29">
        <f>SUM(Innsending[[#This Row],[Jan]:[Des]])</f>
        <v>42441</v>
      </c>
    </row>
    <row r="22" spans="1:16" x14ac:dyDescent="0.3">
      <c r="A22" t="s">
        <v>145</v>
      </c>
      <c r="B22" t="s">
        <v>146</v>
      </c>
      <c r="C22" t="s">
        <v>147</v>
      </c>
      <c r="D22" s="53">
        <v>469</v>
      </c>
      <c r="E22" s="53">
        <v>472</v>
      </c>
      <c r="F22" s="53">
        <v>423</v>
      </c>
      <c r="G22" s="53">
        <v>429</v>
      </c>
      <c r="H22" s="53">
        <v>485</v>
      </c>
      <c r="I22" s="53">
        <v>463</v>
      </c>
      <c r="J22" s="53">
        <v>443</v>
      </c>
      <c r="K22" s="53">
        <v>571</v>
      </c>
      <c r="L22" s="53">
        <v>507</v>
      </c>
      <c r="M22" s="53">
        <v>526</v>
      </c>
      <c r="N22" s="53">
        <v>498</v>
      </c>
      <c r="O22" s="53">
        <v>459</v>
      </c>
      <c r="P22" s="29">
        <f>SUM(Innsending[[#This Row],[Jan]:[Des]])</f>
        <v>5745</v>
      </c>
    </row>
    <row r="23" spans="1:16" x14ac:dyDescent="0.3">
      <c r="A23" t="s">
        <v>81</v>
      </c>
      <c r="B23" t="s">
        <v>82</v>
      </c>
      <c r="C23" t="s">
        <v>83</v>
      </c>
      <c r="D23" s="53">
        <v>0</v>
      </c>
      <c r="E23" s="53">
        <v>1</v>
      </c>
      <c r="F23" s="53">
        <v>2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29">
        <f>SUM(Innsending[[#This Row],[Jan]:[Des]])</f>
        <v>3</v>
      </c>
    </row>
    <row r="24" spans="1:16" x14ac:dyDescent="0.3">
      <c r="A24" s="51" t="s">
        <v>148</v>
      </c>
      <c r="B24" s="41" t="s">
        <v>149</v>
      </c>
      <c r="C24" s="41" t="s">
        <v>150</v>
      </c>
      <c r="D24" s="38">
        <v>45</v>
      </c>
      <c r="E24" s="38">
        <v>86</v>
      </c>
      <c r="F24" s="38">
        <v>137</v>
      </c>
      <c r="G24" s="38">
        <v>141</v>
      </c>
      <c r="H24" s="38">
        <v>146</v>
      </c>
      <c r="I24" s="38">
        <v>121</v>
      </c>
      <c r="J24" s="38">
        <v>157</v>
      </c>
      <c r="K24" s="38">
        <v>170</v>
      </c>
      <c r="L24" s="38">
        <v>159</v>
      </c>
      <c r="M24" s="38">
        <v>205</v>
      </c>
      <c r="N24" s="38">
        <v>188</v>
      </c>
      <c r="O24" s="38">
        <v>129</v>
      </c>
      <c r="P24" s="34">
        <f>SUM(Innsending[[#This Row],[Jan]:[Des]])</f>
        <v>1684</v>
      </c>
    </row>
    <row r="25" spans="1:16" x14ac:dyDescent="0.3">
      <c r="A25" t="s">
        <v>151</v>
      </c>
      <c r="B25" t="s">
        <v>152</v>
      </c>
      <c r="C25" t="s">
        <v>153</v>
      </c>
      <c r="D25" s="53">
        <v>2</v>
      </c>
      <c r="E25" s="53">
        <v>53</v>
      </c>
      <c r="F25" s="53">
        <v>483</v>
      </c>
      <c r="G25" s="53">
        <v>46</v>
      </c>
      <c r="H25" s="53">
        <v>33</v>
      </c>
      <c r="I25" s="53">
        <v>3</v>
      </c>
      <c r="J25" s="53">
        <v>4</v>
      </c>
      <c r="K25" s="53">
        <v>1</v>
      </c>
      <c r="L25" s="53">
        <v>0</v>
      </c>
      <c r="M25" s="53">
        <v>0</v>
      </c>
      <c r="N25" s="53">
        <v>0</v>
      </c>
      <c r="O25" s="53">
        <v>0</v>
      </c>
      <c r="P25" s="29">
        <f>SUM(Innsending[[#This Row],[Jan]:[Des]])</f>
        <v>625</v>
      </c>
    </row>
    <row r="26" spans="1:16" x14ac:dyDescent="0.3">
      <c r="A26" t="s">
        <v>84</v>
      </c>
      <c r="B26" t="s">
        <v>85</v>
      </c>
      <c r="C26" t="s">
        <v>86</v>
      </c>
      <c r="D26" s="53">
        <v>2417</v>
      </c>
      <c r="E26" s="53">
        <v>2283</v>
      </c>
      <c r="F26" s="53">
        <v>1879</v>
      </c>
      <c r="G26" s="53">
        <v>1676</v>
      </c>
      <c r="H26" s="53">
        <v>1354</v>
      </c>
      <c r="I26" s="53">
        <v>1474</v>
      </c>
      <c r="J26" s="53">
        <v>1289</v>
      </c>
      <c r="K26" s="53">
        <v>1159</v>
      </c>
      <c r="L26" s="53">
        <v>1439</v>
      </c>
      <c r="M26" s="53">
        <v>1518</v>
      </c>
      <c r="N26" s="53">
        <v>1355</v>
      </c>
      <c r="O26" s="53">
        <v>1235</v>
      </c>
      <c r="P26" s="29">
        <f>SUM(Innsending[[#This Row],[Jan]:[Des]])</f>
        <v>19078</v>
      </c>
    </row>
    <row r="27" spans="1:16" x14ac:dyDescent="0.3">
      <c r="A27" t="s">
        <v>90</v>
      </c>
      <c r="B27" t="s">
        <v>91</v>
      </c>
      <c r="C27" t="s">
        <v>92</v>
      </c>
      <c r="D27" s="53">
        <v>88908</v>
      </c>
      <c r="E27" s="53">
        <v>83106</v>
      </c>
      <c r="F27" s="53">
        <v>94203</v>
      </c>
      <c r="G27" s="53">
        <v>134305</v>
      </c>
      <c r="H27" s="53">
        <v>171736</v>
      </c>
      <c r="I27" s="53">
        <v>189091</v>
      </c>
      <c r="J27" s="53">
        <v>184340</v>
      </c>
      <c r="K27" s="53">
        <v>97821</v>
      </c>
      <c r="L27" s="53">
        <v>90101</v>
      </c>
      <c r="M27" s="53">
        <v>92465</v>
      </c>
      <c r="N27" s="53">
        <v>82964</v>
      </c>
      <c r="O27" s="53">
        <v>80453</v>
      </c>
      <c r="P27" s="29">
        <f>SUM(Innsending[[#This Row],[Jan]:[Des]])</f>
        <v>1389493</v>
      </c>
    </row>
    <row r="28" spans="1:16" x14ac:dyDescent="0.3">
      <c r="A28" t="s">
        <v>93</v>
      </c>
      <c r="B28" t="s">
        <v>94</v>
      </c>
      <c r="C28" t="s">
        <v>95</v>
      </c>
      <c r="D28" s="53">
        <v>7308</v>
      </c>
      <c r="E28" s="53">
        <v>6080</v>
      </c>
      <c r="F28" s="53">
        <v>6176</v>
      </c>
      <c r="G28" s="53">
        <v>6459</v>
      </c>
      <c r="H28" s="53">
        <v>7338</v>
      </c>
      <c r="I28" s="53">
        <v>6393</v>
      </c>
      <c r="J28" s="53">
        <v>5530</v>
      </c>
      <c r="K28" s="53">
        <v>6293</v>
      </c>
      <c r="L28" s="53">
        <v>6069</v>
      </c>
      <c r="M28" s="53">
        <v>5237</v>
      </c>
      <c r="N28" s="53">
        <v>4396</v>
      </c>
      <c r="O28" s="53">
        <v>3519</v>
      </c>
      <c r="P28" s="29">
        <f>SUM(Innsending[[#This Row],[Jan]:[Des]])</f>
        <v>70798</v>
      </c>
    </row>
    <row r="29" spans="1:16" x14ac:dyDescent="0.3">
      <c r="A29" t="s">
        <v>96</v>
      </c>
      <c r="B29" t="s">
        <v>97</v>
      </c>
      <c r="C29" t="s">
        <v>98</v>
      </c>
      <c r="D29" s="53">
        <v>1856657</v>
      </c>
      <c r="E29" s="53">
        <v>991586</v>
      </c>
      <c r="F29" s="53">
        <v>864037</v>
      </c>
      <c r="G29" s="53">
        <v>867610</v>
      </c>
      <c r="H29" s="53">
        <v>879800</v>
      </c>
      <c r="I29" s="53">
        <v>863684</v>
      </c>
      <c r="J29" s="53">
        <v>724112</v>
      </c>
      <c r="K29" s="53">
        <v>743632</v>
      </c>
      <c r="L29" s="53">
        <v>814447</v>
      </c>
      <c r="M29" s="53">
        <v>787728</v>
      </c>
      <c r="N29" s="53">
        <v>835999</v>
      </c>
      <c r="O29" s="53">
        <v>849039</v>
      </c>
      <c r="P29" s="29">
        <f>SUM(Innsending[[#This Row],[Jan]:[Des]])</f>
        <v>11078331</v>
      </c>
    </row>
    <row r="30" spans="1:16" x14ac:dyDescent="0.3">
      <c r="A30" t="s">
        <v>154</v>
      </c>
      <c r="B30" s="41" t="s">
        <v>155</v>
      </c>
      <c r="C30" s="41" t="s">
        <v>156</v>
      </c>
      <c r="D30" s="53">
        <v>0</v>
      </c>
      <c r="E30" s="53">
        <v>4</v>
      </c>
      <c r="F30" s="53">
        <v>2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29">
        <f>SUM(Innsending[[#This Row],[Jan]:[Des]])</f>
        <v>7</v>
      </c>
    </row>
    <row r="31" spans="1:16" x14ac:dyDescent="0.3">
      <c r="A31" t="s">
        <v>51</v>
      </c>
      <c r="B31" t="s">
        <v>99</v>
      </c>
      <c r="C31" t="s">
        <v>53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9">
        <f>SUM(Innsending[[#This Row],[Jan]:[Des]])</f>
        <v>0</v>
      </c>
    </row>
    <row r="32" spans="1:16" x14ac:dyDescent="0.3">
      <c r="A32" t="s">
        <v>157</v>
      </c>
      <c r="B32" s="41" t="s">
        <v>158</v>
      </c>
      <c r="C32" s="41" t="s">
        <v>159</v>
      </c>
      <c r="D32" s="53">
        <v>1</v>
      </c>
      <c r="E32" s="53">
        <v>0</v>
      </c>
      <c r="F32" s="53">
        <v>2</v>
      </c>
      <c r="G32" s="53">
        <v>1</v>
      </c>
      <c r="H32" s="53">
        <v>0</v>
      </c>
      <c r="I32" s="53">
        <v>1</v>
      </c>
      <c r="J32" s="53">
        <v>3</v>
      </c>
      <c r="K32" s="53">
        <v>0</v>
      </c>
      <c r="L32" s="53">
        <v>0</v>
      </c>
      <c r="M32" s="53">
        <v>2</v>
      </c>
      <c r="N32" s="53">
        <v>0</v>
      </c>
      <c r="O32" s="53">
        <v>1</v>
      </c>
      <c r="P32" s="29">
        <f>SUM(Innsending[[#This Row],[Jan]:[Des]])</f>
        <v>11</v>
      </c>
    </row>
    <row r="33" spans="1:16" x14ac:dyDescent="0.3">
      <c r="A33" t="s">
        <v>160</v>
      </c>
      <c r="B33" t="s">
        <v>161</v>
      </c>
      <c r="C33" t="s">
        <v>162</v>
      </c>
      <c r="D33" s="53">
        <v>8375</v>
      </c>
      <c r="E33" s="53">
        <v>7028</v>
      </c>
      <c r="F33" s="53">
        <v>7129</v>
      </c>
      <c r="G33" s="53">
        <v>7617</v>
      </c>
      <c r="H33" s="53">
        <v>8371</v>
      </c>
      <c r="I33" s="53">
        <v>2100</v>
      </c>
      <c r="J33" s="53">
        <v>1295</v>
      </c>
      <c r="K33" s="53">
        <v>1694</v>
      </c>
      <c r="L33" s="53">
        <v>2038</v>
      </c>
      <c r="M33" s="53">
        <v>2085</v>
      </c>
      <c r="N33" s="53">
        <v>1713</v>
      </c>
      <c r="O33" s="53">
        <v>1332</v>
      </c>
      <c r="P33" s="29">
        <f>SUM(Innsending[[#This Row],[Jan]:[Des]])</f>
        <v>50777</v>
      </c>
    </row>
    <row r="34" spans="1:16" x14ac:dyDescent="0.3">
      <c r="A34" t="s">
        <v>163</v>
      </c>
      <c r="B34" t="s">
        <v>164</v>
      </c>
      <c r="C34" t="s">
        <v>165</v>
      </c>
      <c r="D34" s="53">
        <v>141</v>
      </c>
      <c r="E34" s="53">
        <v>37</v>
      </c>
      <c r="F34" s="53">
        <v>39</v>
      </c>
      <c r="G34" s="53">
        <v>28</v>
      </c>
      <c r="H34" s="53">
        <v>29</v>
      </c>
      <c r="I34" s="53">
        <v>14</v>
      </c>
      <c r="J34" s="53">
        <v>2</v>
      </c>
      <c r="K34" s="53">
        <v>3</v>
      </c>
      <c r="L34" s="53">
        <v>4</v>
      </c>
      <c r="M34" s="53">
        <v>0</v>
      </c>
      <c r="N34" s="53">
        <v>3</v>
      </c>
      <c r="O34" s="53">
        <v>0</v>
      </c>
      <c r="P34" s="29">
        <f>SUM(Innsending[[#This Row],[Jan]:[Des]])</f>
        <v>300</v>
      </c>
    </row>
    <row r="35" spans="1:16" x14ac:dyDescent="0.3">
      <c r="A35" s="42" t="s">
        <v>100</v>
      </c>
      <c r="B35" s="42" t="s">
        <v>101</v>
      </c>
      <c r="C35" s="42" t="s">
        <v>102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29">
        <f>SUM(Innsending[[#This Row],[Jan]:[Des]])</f>
        <v>0</v>
      </c>
    </row>
    <row r="36" spans="1:16" x14ac:dyDescent="0.3">
      <c r="A36" t="s">
        <v>103</v>
      </c>
      <c r="B36" t="s">
        <v>104</v>
      </c>
      <c r="C36" t="s">
        <v>105</v>
      </c>
      <c r="D36" s="53">
        <v>42694</v>
      </c>
      <c r="E36" s="53">
        <v>26890</v>
      </c>
      <c r="F36" s="53">
        <v>17888</v>
      </c>
      <c r="G36" s="53">
        <v>36523</v>
      </c>
      <c r="H36" s="53">
        <v>21645</v>
      </c>
      <c r="I36" s="53">
        <v>20827</v>
      </c>
      <c r="J36" s="53">
        <v>30396</v>
      </c>
      <c r="K36" s="53">
        <v>21750</v>
      </c>
      <c r="L36" s="53">
        <v>16947</v>
      </c>
      <c r="M36" s="53">
        <v>32166</v>
      </c>
      <c r="N36" s="53">
        <v>11744</v>
      </c>
      <c r="O36" s="53">
        <v>10117</v>
      </c>
      <c r="P36" s="29">
        <f>SUM(Innsending[[#This Row],[Jan]:[Des]])</f>
        <v>289587</v>
      </c>
    </row>
    <row r="37" spans="1:16" x14ac:dyDescent="0.3">
      <c r="A37" t="s">
        <v>166</v>
      </c>
      <c r="B37" t="s">
        <v>167</v>
      </c>
      <c r="C37" t="s">
        <v>168</v>
      </c>
      <c r="D37" s="53">
        <v>8</v>
      </c>
      <c r="E37" s="53">
        <v>35</v>
      </c>
      <c r="F37" s="53">
        <v>58</v>
      </c>
      <c r="G37" s="53">
        <v>1870</v>
      </c>
      <c r="H37" s="53">
        <v>44</v>
      </c>
      <c r="I37" s="53">
        <v>18</v>
      </c>
      <c r="J37" s="53">
        <v>14</v>
      </c>
      <c r="K37" s="53">
        <v>9</v>
      </c>
      <c r="L37" s="53">
        <v>8</v>
      </c>
      <c r="M37" s="53">
        <v>2</v>
      </c>
      <c r="N37" s="53">
        <v>1</v>
      </c>
      <c r="O37" s="53">
        <v>2</v>
      </c>
      <c r="P37" s="29">
        <f>SUM(Innsending[[#This Row],[Jan]:[Des]])</f>
        <v>2069</v>
      </c>
    </row>
    <row r="38" spans="1:16" x14ac:dyDescent="0.3">
      <c r="A38" t="s">
        <v>109</v>
      </c>
      <c r="B38" t="s">
        <v>110</v>
      </c>
      <c r="C38" s="50" t="s">
        <v>111</v>
      </c>
      <c r="D38" s="53">
        <v>9317</v>
      </c>
      <c r="E38" s="53">
        <v>8518</v>
      </c>
      <c r="F38" s="53">
        <v>8016</v>
      </c>
      <c r="G38" s="53">
        <v>8441</v>
      </c>
      <c r="H38" s="53">
        <v>8247</v>
      </c>
      <c r="I38" s="53">
        <v>8180</v>
      </c>
      <c r="J38" s="53">
        <v>8584</v>
      </c>
      <c r="K38" s="53">
        <v>9178</v>
      </c>
      <c r="L38" s="53">
        <v>10152</v>
      </c>
      <c r="M38" s="53">
        <v>10896</v>
      </c>
      <c r="N38" s="53">
        <v>9791</v>
      </c>
      <c r="O38" s="53">
        <v>8344</v>
      </c>
      <c r="P38" s="29">
        <f>SUM(Innsending[[#This Row],[Jan]:[Des]])</f>
        <v>107664</v>
      </c>
    </row>
    <row r="39" spans="1:16" x14ac:dyDescent="0.3">
      <c r="A39" t="s">
        <v>112</v>
      </c>
      <c r="B39" t="s">
        <v>113</v>
      </c>
      <c r="C39" s="50" t="s">
        <v>114</v>
      </c>
      <c r="D39" s="53">
        <v>22</v>
      </c>
      <c r="E39" s="53">
        <v>25</v>
      </c>
      <c r="F39" s="53">
        <v>4</v>
      </c>
      <c r="G39" s="53">
        <v>4</v>
      </c>
      <c r="H39" s="53">
        <v>2</v>
      </c>
      <c r="I39" s="53">
        <v>1</v>
      </c>
      <c r="J39" s="53">
        <v>0</v>
      </c>
      <c r="K39" s="53">
        <v>2</v>
      </c>
      <c r="L39" s="53">
        <v>1</v>
      </c>
      <c r="M39" s="53">
        <v>1</v>
      </c>
      <c r="N39" s="53">
        <v>0</v>
      </c>
      <c r="O39" s="53">
        <v>0</v>
      </c>
      <c r="P39" s="29">
        <f>SUM(Innsending[[#This Row],[Jan]:[Des]])</f>
        <v>62</v>
      </c>
    </row>
    <row r="40" spans="1:16" x14ac:dyDescent="0.3">
      <c r="A40" t="s">
        <v>169</v>
      </c>
      <c r="B40" s="41" t="s">
        <v>170</v>
      </c>
      <c r="C40" s="50" t="s">
        <v>171</v>
      </c>
      <c r="D40" s="53">
        <v>0</v>
      </c>
      <c r="E40" s="53">
        <v>1</v>
      </c>
      <c r="F40" s="53">
        <v>0</v>
      </c>
      <c r="G40" s="53">
        <v>1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29">
        <f>SUM(Innsending[[#This Row],[Jan]:[Des]])</f>
        <v>2</v>
      </c>
    </row>
    <row r="41" spans="1:16" x14ac:dyDescent="0.3">
      <c r="A41" t="s">
        <v>172</v>
      </c>
      <c r="B41" t="s">
        <v>173</v>
      </c>
      <c r="C41" t="s">
        <v>174</v>
      </c>
      <c r="D41" s="53">
        <v>113</v>
      </c>
      <c r="E41" s="53">
        <v>37</v>
      </c>
      <c r="F41" s="53">
        <v>5</v>
      </c>
      <c r="G41" s="53">
        <v>3</v>
      </c>
      <c r="H41" s="53">
        <v>2</v>
      </c>
      <c r="I41" s="53">
        <v>2</v>
      </c>
      <c r="J41" s="53">
        <v>1</v>
      </c>
      <c r="K41" s="53">
        <v>4</v>
      </c>
      <c r="L41" s="53">
        <v>1</v>
      </c>
      <c r="M41" s="53">
        <v>1</v>
      </c>
      <c r="N41" s="53">
        <v>2</v>
      </c>
      <c r="O41" s="53">
        <v>2</v>
      </c>
      <c r="P41" s="29">
        <f>SUM(Innsending[[#This Row],[Jan]:[Des]])</f>
        <v>173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R7"/>
  <sheetViews>
    <sheetView workbookViewId="0">
      <selection activeCell="R7" sqref="R7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18" max="18" width="10.33203125" bestFit="1" customWidth="1"/>
    <col min="22" max="22" width="33.44140625" bestFit="1" customWidth="1"/>
  </cols>
  <sheetData>
    <row r="1" spans="1:18" ht="21" x14ac:dyDescent="0.4">
      <c r="D1" s="71">
        <v>2024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8" x14ac:dyDescent="0.3">
      <c r="A3" s="35">
        <v>991825827</v>
      </c>
      <c r="B3" s="41" t="s">
        <v>43</v>
      </c>
      <c r="C3" s="41" t="s">
        <v>44</v>
      </c>
      <c r="D3" s="38">
        <v>220341</v>
      </c>
      <c r="E3" s="38">
        <v>185435</v>
      </c>
      <c r="F3" s="38">
        <v>217441</v>
      </c>
      <c r="G3" s="38">
        <v>208409</v>
      </c>
      <c r="H3" s="38">
        <v>453998</v>
      </c>
      <c r="I3" s="38">
        <v>854534</v>
      </c>
      <c r="J3" s="38">
        <v>75889</v>
      </c>
      <c r="K3" s="38">
        <v>157523</v>
      </c>
      <c r="L3" s="38">
        <v>350732</v>
      </c>
      <c r="M3" s="38">
        <v>153757</v>
      </c>
      <c r="N3" s="38">
        <v>585093</v>
      </c>
      <c r="O3" s="38">
        <v>1032948</v>
      </c>
      <c r="P3" s="34">
        <f>SUM(Formidling[[#This Row],[Jan]:[Des]])</f>
        <v>4496100</v>
      </c>
    </row>
    <row r="4" spans="1:18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29">
        <f>SUM(Formidling[[#This Row],[Jan]:[Des]])</f>
        <v>0</v>
      </c>
    </row>
    <row r="5" spans="1:18" x14ac:dyDescent="0.3">
      <c r="A5" s="35">
        <v>982531950</v>
      </c>
      <c r="B5" t="s">
        <v>88</v>
      </c>
      <c r="C5" t="s">
        <v>89</v>
      </c>
      <c r="D5" s="29">
        <v>41856</v>
      </c>
      <c r="E5" s="38">
        <v>40369</v>
      </c>
      <c r="F5" s="38">
        <v>34342</v>
      </c>
      <c r="G5" s="38">
        <v>39265</v>
      </c>
      <c r="H5" s="38">
        <v>35302</v>
      </c>
      <c r="I5" s="38">
        <v>35675</v>
      </c>
      <c r="J5" s="38">
        <v>27074</v>
      </c>
      <c r="K5" s="38">
        <v>35884</v>
      </c>
      <c r="L5" s="38">
        <v>39382</v>
      </c>
      <c r="M5" s="38">
        <v>44105</v>
      </c>
      <c r="N5" s="38">
        <v>43459</v>
      </c>
      <c r="O5" s="38">
        <v>33073</v>
      </c>
      <c r="P5" s="29">
        <f>SUM(Formidling[[#This Row],[Jan]:[Des]])</f>
        <v>449786</v>
      </c>
    </row>
    <row r="6" spans="1:18" x14ac:dyDescent="0.3">
      <c r="A6" s="35">
        <v>974760673</v>
      </c>
      <c r="B6" t="s">
        <v>91</v>
      </c>
      <c r="C6" t="s">
        <v>92</v>
      </c>
      <c r="D6" s="29">
        <v>119244</v>
      </c>
      <c r="E6" s="38">
        <v>120212</v>
      </c>
      <c r="F6" s="38">
        <v>116987</v>
      </c>
      <c r="G6" s="38">
        <v>131169</v>
      </c>
      <c r="H6" s="38">
        <v>118216</v>
      </c>
      <c r="I6" s="38">
        <v>135942</v>
      </c>
      <c r="J6" s="38">
        <v>132539</v>
      </c>
      <c r="K6" s="38">
        <v>149807</v>
      </c>
      <c r="L6" s="38">
        <v>131052</v>
      </c>
      <c r="M6" s="38">
        <v>135933</v>
      </c>
      <c r="N6" s="38">
        <v>118093</v>
      </c>
      <c r="O6" s="38">
        <v>107079</v>
      </c>
      <c r="P6" s="29">
        <f>SUM(Formidling[[#This Row],[Jan]:[Des]])</f>
        <v>1516273</v>
      </c>
    </row>
    <row r="7" spans="1:18" x14ac:dyDescent="0.3">
      <c r="A7" s="35">
        <v>971040238</v>
      </c>
      <c r="B7" t="s">
        <v>175</v>
      </c>
      <c r="C7" t="s">
        <v>176</v>
      </c>
      <c r="D7" s="29">
        <v>182403</v>
      </c>
      <c r="E7" s="38">
        <v>184001</v>
      </c>
      <c r="F7" s="38">
        <v>165489</v>
      </c>
      <c r="G7" s="38">
        <v>191836</v>
      </c>
      <c r="H7" s="38">
        <v>191620</v>
      </c>
      <c r="I7" s="38">
        <v>213819</v>
      </c>
      <c r="J7" s="38">
        <v>197094</v>
      </c>
      <c r="K7" s="38">
        <v>232062</v>
      </c>
      <c r="L7" s="38">
        <v>226683</v>
      </c>
      <c r="M7" s="38">
        <v>252694</v>
      </c>
      <c r="N7" s="38">
        <v>217981</v>
      </c>
      <c r="O7" s="38">
        <v>162411</v>
      </c>
      <c r="P7" s="29">
        <f>SUM(Formidling[[#This Row],[Jan]:[Des]])</f>
        <v>2418093</v>
      </c>
      <c r="R7" s="68">
        <f>P3+P5+Formidling[[#This Row],[Sum]]</f>
        <v>7363979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workbookViewId="0">
      <selection activeCell="B27" sqref="B27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1">
        <v>2024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8500194</v>
      </c>
      <c r="E3" s="38">
        <v>7713755</v>
      </c>
      <c r="F3" s="38">
        <v>6493623</v>
      </c>
      <c r="G3" s="38">
        <v>6959490</v>
      </c>
      <c r="H3" s="38">
        <v>6623511</v>
      </c>
      <c r="I3" s="38">
        <v>6513639</v>
      </c>
      <c r="J3" s="38">
        <v>4671861</v>
      </c>
      <c r="K3" s="38">
        <v>6509880</v>
      </c>
      <c r="L3" s="38">
        <v>7497237</v>
      </c>
      <c r="M3" s="38">
        <v>15066288</v>
      </c>
      <c r="N3" s="38">
        <v>13750663</v>
      </c>
      <c r="O3" s="38">
        <v>7632537</v>
      </c>
      <c r="P3" s="29">
        <f>SUM(Autorisasjon[[#This Row],[Jan]:[Des]])</f>
        <v>97932678</v>
      </c>
    </row>
    <row r="4" spans="1:16" x14ac:dyDescent="0.3">
      <c r="A4" s="35" t="s">
        <v>177</v>
      </c>
      <c r="B4" t="s">
        <v>178</v>
      </c>
      <c r="C4" t="s">
        <v>179</v>
      </c>
      <c r="D4" s="38">
        <v>790</v>
      </c>
      <c r="E4" s="38">
        <v>1122</v>
      </c>
      <c r="F4" s="38">
        <v>756</v>
      </c>
      <c r="G4" s="38">
        <v>917</v>
      </c>
      <c r="H4" s="38">
        <v>971</v>
      </c>
      <c r="I4" s="38">
        <v>995</v>
      </c>
      <c r="J4" s="38">
        <v>914</v>
      </c>
      <c r="K4" s="38">
        <v>920</v>
      </c>
      <c r="L4" s="38">
        <v>965</v>
      </c>
      <c r="M4" s="38">
        <v>2757</v>
      </c>
      <c r="N4" s="38">
        <v>372</v>
      </c>
      <c r="O4" s="38">
        <v>620</v>
      </c>
      <c r="P4" s="29">
        <f>SUM(Autorisasjon[[#This Row],[Jan]:[Des]])</f>
        <v>12099</v>
      </c>
    </row>
    <row r="5" spans="1:16" x14ac:dyDescent="0.3">
      <c r="A5" s="46" t="s">
        <v>180</v>
      </c>
      <c r="B5" t="s">
        <v>181</v>
      </c>
      <c r="C5" t="s">
        <v>182</v>
      </c>
      <c r="D5" s="38">
        <v>3943</v>
      </c>
      <c r="E5" s="38">
        <v>3748</v>
      </c>
      <c r="F5" s="38">
        <v>3989</v>
      </c>
      <c r="G5" s="38">
        <v>4009</v>
      </c>
      <c r="H5" s="38">
        <v>3699</v>
      </c>
      <c r="I5" s="38">
        <v>3951</v>
      </c>
      <c r="J5" s="38">
        <v>3772</v>
      </c>
      <c r="K5" s="38">
        <v>3869</v>
      </c>
      <c r="L5" s="38">
        <v>3589</v>
      </c>
      <c r="M5" s="38">
        <v>3802</v>
      </c>
      <c r="N5" s="38">
        <v>3871</v>
      </c>
      <c r="O5" s="38">
        <v>3674</v>
      </c>
      <c r="P5" s="34">
        <f>SUM(Autorisasjon[[#This Row],[Jan]:[Des]])</f>
        <v>45916</v>
      </c>
    </row>
    <row r="6" spans="1:16" x14ac:dyDescent="0.3">
      <c r="A6" s="35" t="s">
        <v>42</v>
      </c>
      <c r="B6" t="s">
        <v>43</v>
      </c>
      <c r="C6" t="s">
        <v>44</v>
      </c>
      <c r="D6" s="38">
        <v>7164</v>
      </c>
      <c r="E6" s="38">
        <v>51851</v>
      </c>
      <c r="F6" s="38">
        <v>16547</v>
      </c>
      <c r="G6" s="38">
        <v>13082</v>
      </c>
      <c r="H6" s="38">
        <v>14402</v>
      </c>
      <c r="I6" s="38">
        <v>18088</v>
      </c>
      <c r="J6" s="38">
        <v>8358</v>
      </c>
      <c r="K6" s="38">
        <v>11870</v>
      </c>
      <c r="L6" s="38">
        <v>10866</v>
      </c>
      <c r="M6" s="38">
        <v>9429</v>
      </c>
      <c r="N6" s="38">
        <v>15075</v>
      </c>
      <c r="O6" s="38">
        <v>6052</v>
      </c>
      <c r="P6" s="29">
        <f>SUM(Autorisasjon[[#This Row],[Jan]:[Des]])</f>
        <v>182784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770</v>
      </c>
      <c r="E7" s="38">
        <v>827</v>
      </c>
      <c r="F7" s="38">
        <v>817</v>
      </c>
      <c r="G7" s="38">
        <v>910</v>
      </c>
      <c r="H7" s="38">
        <v>777</v>
      </c>
      <c r="I7" s="38">
        <v>828</v>
      </c>
      <c r="J7" s="38">
        <v>630</v>
      </c>
      <c r="K7" s="38">
        <v>822</v>
      </c>
      <c r="L7" s="38">
        <v>905</v>
      </c>
      <c r="M7" s="38">
        <v>908</v>
      </c>
      <c r="N7" s="38">
        <v>930</v>
      </c>
      <c r="O7" s="38">
        <v>715</v>
      </c>
      <c r="P7" s="34">
        <f>SUM(Autorisasjon[[#This Row],[Jan]:[Des]])</f>
        <v>9839</v>
      </c>
    </row>
    <row r="8" spans="1:16" x14ac:dyDescent="0.3">
      <c r="A8" s="35" t="s">
        <v>48</v>
      </c>
      <c r="B8" t="s">
        <v>49</v>
      </c>
      <c r="C8" t="s">
        <v>50</v>
      </c>
      <c r="D8" s="38">
        <v>223</v>
      </c>
      <c r="E8" s="38">
        <v>1653</v>
      </c>
      <c r="F8" s="38">
        <v>1775</v>
      </c>
      <c r="G8" s="38">
        <v>1721</v>
      </c>
      <c r="H8" s="38">
        <v>821</v>
      </c>
      <c r="I8" s="38">
        <v>1865</v>
      </c>
      <c r="J8" s="38">
        <v>346</v>
      </c>
      <c r="K8" s="38">
        <v>1064</v>
      </c>
      <c r="L8" s="38">
        <v>927</v>
      </c>
      <c r="M8" s="38">
        <v>988</v>
      </c>
      <c r="N8" s="38">
        <v>457</v>
      </c>
      <c r="O8" s="38">
        <v>646</v>
      </c>
      <c r="P8" s="29">
        <f>SUM(Autorisasjon[[#This Row],[Jan]:[Des]])</f>
        <v>12486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769</v>
      </c>
      <c r="E9" s="38">
        <v>727</v>
      </c>
      <c r="F9" s="38">
        <v>1059</v>
      </c>
      <c r="G9" s="38">
        <v>1096</v>
      </c>
      <c r="H9" s="38">
        <v>715</v>
      </c>
      <c r="I9" s="38">
        <v>460</v>
      </c>
      <c r="J9" s="38">
        <v>268</v>
      </c>
      <c r="K9" s="38">
        <v>375</v>
      </c>
      <c r="L9" s="38">
        <v>338</v>
      </c>
      <c r="M9" s="38">
        <v>480</v>
      </c>
      <c r="N9" s="38">
        <v>412</v>
      </c>
      <c r="O9" s="38">
        <v>599</v>
      </c>
      <c r="P9" s="34">
        <f>SUM(Autorisasjon[[#This Row],[Jan]:[Des]])</f>
        <v>7298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5894</v>
      </c>
      <c r="E10" s="38">
        <v>7606</v>
      </c>
      <c r="F10" s="38">
        <v>5112</v>
      </c>
      <c r="G10" s="38">
        <v>4972</v>
      </c>
      <c r="H10" s="38">
        <v>5759</v>
      </c>
      <c r="I10" s="38">
        <v>4531</v>
      </c>
      <c r="J10" s="38">
        <v>3429</v>
      </c>
      <c r="K10" s="38">
        <v>6217</v>
      </c>
      <c r="L10" s="38">
        <v>12827</v>
      </c>
      <c r="M10" s="38">
        <v>24332</v>
      </c>
      <c r="N10" s="38">
        <v>22730</v>
      </c>
      <c r="O10" s="38">
        <v>10031</v>
      </c>
      <c r="P10" s="29">
        <f>SUM(Autorisasjon[[#This Row],[Jan]:[Des]])</f>
        <v>113440</v>
      </c>
    </row>
    <row r="11" spans="1:16" x14ac:dyDescent="0.3">
      <c r="A11" s="35" t="s">
        <v>183</v>
      </c>
      <c r="B11" s="41" t="s">
        <v>184</v>
      </c>
      <c r="C11" s="41" t="s">
        <v>185</v>
      </c>
      <c r="D11" s="38">
        <v>4113</v>
      </c>
      <c r="E11" s="38">
        <v>3919</v>
      </c>
      <c r="F11" s="38">
        <v>3944</v>
      </c>
      <c r="G11" s="38">
        <v>3830</v>
      </c>
      <c r="H11" s="38">
        <v>3905</v>
      </c>
      <c r="I11" s="38">
        <v>4060</v>
      </c>
      <c r="J11" s="38">
        <v>3877</v>
      </c>
      <c r="K11" s="38">
        <v>4143</v>
      </c>
      <c r="L11" s="38">
        <v>4021</v>
      </c>
      <c r="M11" s="38">
        <v>4288</v>
      </c>
      <c r="N11" s="38">
        <v>4322</v>
      </c>
      <c r="O11" s="38">
        <v>4805</v>
      </c>
      <c r="P11" s="34">
        <f>SUM(Autorisasjon[[#This Row],[Jan]:[Des]])</f>
        <v>49227</v>
      </c>
    </row>
    <row r="12" spans="1:16" x14ac:dyDescent="0.3">
      <c r="A12" t="s">
        <v>127</v>
      </c>
      <c r="B12" s="41" t="s">
        <v>128</v>
      </c>
      <c r="C12" s="41" t="s">
        <v>129</v>
      </c>
      <c r="D12" s="38">
        <v>525</v>
      </c>
      <c r="E12" s="38">
        <v>724</v>
      </c>
      <c r="F12" s="38">
        <v>571</v>
      </c>
      <c r="G12" s="38">
        <v>722</v>
      </c>
      <c r="H12" s="38">
        <v>337</v>
      </c>
      <c r="I12" s="38">
        <v>263</v>
      </c>
      <c r="J12" s="38">
        <v>297</v>
      </c>
      <c r="K12" s="38">
        <v>242</v>
      </c>
      <c r="L12" s="38">
        <v>176</v>
      </c>
      <c r="M12" s="38">
        <v>227</v>
      </c>
      <c r="N12" s="38">
        <v>226</v>
      </c>
      <c r="O12" s="38">
        <v>150</v>
      </c>
      <c r="P12" s="34">
        <f>SUM(Autorisasjon[[#This Row],[Jan]:[Des]])</f>
        <v>4460</v>
      </c>
    </row>
    <row r="13" spans="1:16" x14ac:dyDescent="0.3">
      <c r="A13" s="35" t="s">
        <v>133</v>
      </c>
      <c r="B13" s="41" t="s">
        <v>134</v>
      </c>
      <c r="C13" s="41" t="s">
        <v>135</v>
      </c>
      <c r="D13" s="38">
        <v>20669</v>
      </c>
      <c r="E13" s="38">
        <v>20110</v>
      </c>
      <c r="F13" s="38">
        <v>17618</v>
      </c>
      <c r="G13" s="38">
        <v>17006</v>
      </c>
      <c r="H13" s="38">
        <v>17711</v>
      </c>
      <c r="I13" s="38">
        <v>8078</v>
      </c>
      <c r="J13" s="38">
        <v>8198</v>
      </c>
      <c r="K13" s="38">
        <v>13666</v>
      </c>
      <c r="L13" s="38">
        <v>37348</v>
      </c>
      <c r="M13" s="38">
        <v>20188</v>
      </c>
      <c r="N13" s="38">
        <v>8759</v>
      </c>
      <c r="O13" s="38">
        <v>6091</v>
      </c>
      <c r="P13" s="34">
        <f>SUM(Autorisasjon[[#This Row],[Jan]:[Des]])</f>
        <v>195442</v>
      </c>
    </row>
    <row r="14" spans="1:16" x14ac:dyDescent="0.3">
      <c r="A14" s="35" t="s">
        <v>186</v>
      </c>
      <c r="B14" t="s">
        <v>187</v>
      </c>
      <c r="C14" s="41" t="s">
        <v>188</v>
      </c>
      <c r="D14" s="38">
        <v>12568</v>
      </c>
      <c r="E14" s="38">
        <v>10627</v>
      </c>
      <c r="F14" s="38">
        <v>12867</v>
      </c>
      <c r="G14" s="38">
        <v>11532</v>
      </c>
      <c r="H14" s="38">
        <v>14092</v>
      </c>
      <c r="I14" s="38">
        <v>13986</v>
      </c>
      <c r="J14" s="38">
        <v>14647</v>
      </c>
      <c r="K14" s="38">
        <v>13012</v>
      </c>
      <c r="L14" s="38">
        <v>16837</v>
      </c>
      <c r="M14" s="38">
        <v>13982</v>
      </c>
      <c r="N14" s="38">
        <v>12397</v>
      </c>
      <c r="O14" s="38">
        <v>7612</v>
      </c>
      <c r="P14" s="34">
        <f>SUM(Autorisasjon[[#This Row],[Jan]:[Des]])</f>
        <v>154159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129468</v>
      </c>
      <c r="E15" s="38">
        <v>136592</v>
      </c>
      <c r="F15" s="38">
        <v>180611</v>
      </c>
      <c r="G15" s="38">
        <v>185176</v>
      </c>
      <c r="H15" s="38">
        <v>191627</v>
      </c>
      <c r="I15" s="38">
        <v>198712</v>
      </c>
      <c r="J15" s="38">
        <v>206502</v>
      </c>
      <c r="K15" s="38">
        <v>250415</v>
      </c>
      <c r="L15" s="38">
        <v>285245</v>
      </c>
      <c r="M15" s="38">
        <v>323140</v>
      </c>
      <c r="N15" s="38">
        <v>276821</v>
      </c>
      <c r="O15" s="38">
        <v>155551</v>
      </c>
      <c r="P15" s="29">
        <f>SUM(Autorisasjon[[#This Row],[Jan]:[Des]])</f>
        <v>2519860</v>
      </c>
    </row>
    <row r="16" spans="1:16" x14ac:dyDescent="0.3">
      <c r="A16" s="35" t="s">
        <v>189</v>
      </c>
      <c r="B16" t="s">
        <v>190</v>
      </c>
      <c r="C16" t="s">
        <v>191</v>
      </c>
      <c r="D16" s="38">
        <v>93321</v>
      </c>
      <c r="E16" s="38">
        <v>30351</v>
      </c>
      <c r="F16" s="38">
        <v>28404</v>
      </c>
      <c r="G16" s="38">
        <v>26451</v>
      </c>
      <c r="H16" s="38">
        <v>31289</v>
      </c>
      <c r="I16" s="38">
        <v>31848</v>
      </c>
      <c r="J16" s="38">
        <v>17735</v>
      </c>
      <c r="K16" s="38">
        <v>26060</v>
      </c>
      <c r="L16" s="38">
        <v>35046</v>
      </c>
      <c r="M16" s="38">
        <v>39404</v>
      </c>
      <c r="N16" s="38">
        <v>37561</v>
      </c>
      <c r="O16" s="38">
        <v>22348</v>
      </c>
      <c r="P16" s="29">
        <f>SUM(Autorisasjon[[#This Row],[Jan]:[Des]])</f>
        <v>419818</v>
      </c>
    </row>
    <row r="17" spans="1:33" x14ac:dyDescent="0.3">
      <c r="A17" s="35" t="s">
        <v>192</v>
      </c>
      <c r="B17" t="s">
        <v>193</v>
      </c>
      <c r="C17" t="s">
        <v>194</v>
      </c>
      <c r="D17" s="38">
        <v>2556</v>
      </c>
      <c r="E17" s="38">
        <v>2678</v>
      </c>
      <c r="F17" s="38">
        <v>2912</v>
      </c>
      <c r="G17" s="38">
        <v>2931</v>
      </c>
      <c r="H17" s="38">
        <v>2505</v>
      </c>
      <c r="I17" s="38">
        <v>2206</v>
      </c>
      <c r="J17" s="38">
        <v>1724</v>
      </c>
      <c r="K17" s="38">
        <v>2209</v>
      </c>
      <c r="L17" s="38">
        <v>2475</v>
      </c>
      <c r="M17" s="38">
        <v>2979</v>
      </c>
      <c r="N17" s="38">
        <v>2305</v>
      </c>
      <c r="O17" s="38">
        <v>3559</v>
      </c>
      <c r="P17" s="29">
        <f>SUM(Autorisasjon[[#This Row],[Jan]:[Des]])</f>
        <v>31039</v>
      </c>
    </row>
    <row r="18" spans="1:33" x14ac:dyDescent="0.3">
      <c r="A18" s="35" t="s">
        <v>195</v>
      </c>
      <c r="B18" s="41" t="s">
        <v>196</v>
      </c>
      <c r="C18" s="41" t="s">
        <v>197</v>
      </c>
      <c r="D18" s="38">
        <v>3728</v>
      </c>
      <c r="E18" s="38">
        <v>4968</v>
      </c>
      <c r="F18" s="38">
        <v>3989</v>
      </c>
      <c r="G18" s="38">
        <v>3449</v>
      </c>
      <c r="H18" s="38">
        <v>3147</v>
      </c>
      <c r="I18" s="38">
        <v>3048</v>
      </c>
      <c r="J18" s="38">
        <v>2155</v>
      </c>
      <c r="K18" s="38">
        <v>2727</v>
      </c>
      <c r="L18" s="38">
        <v>2796</v>
      </c>
      <c r="M18" s="38">
        <v>3005</v>
      </c>
      <c r="N18" s="38">
        <v>2807</v>
      </c>
      <c r="O18" s="38">
        <v>2233</v>
      </c>
      <c r="P18" s="34">
        <f>SUM(Autorisasjon[[#This Row],[Jan]:[Des]])</f>
        <v>38052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5349</v>
      </c>
      <c r="E19" s="38">
        <v>10120</v>
      </c>
      <c r="F19" s="38">
        <v>10724</v>
      </c>
      <c r="G19" s="38">
        <v>10346</v>
      </c>
      <c r="H19" s="38">
        <v>10750</v>
      </c>
      <c r="I19" s="38">
        <v>10505</v>
      </c>
      <c r="J19" s="38">
        <v>10693</v>
      </c>
      <c r="K19" s="38">
        <v>10640</v>
      </c>
      <c r="L19" s="38">
        <v>9307</v>
      </c>
      <c r="M19" s="38">
        <v>5540</v>
      </c>
      <c r="N19" s="38">
        <v>5449</v>
      </c>
      <c r="O19" s="38">
        <v>5456</v>
      </c>
      <c r="P19" s="34">
        <f>SUM(Autorisasjon[[#This Row],[Jan]:[Des]])</f>
        <v>104879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12688</v>
      </c>
      <c r="E20" s="38">
        <v>10722</v>
      </c>
      <c r="F20" s="38">
        <v>16386</v>
      </c>
      <c r="G20" s="38">
        <v>9482</v>
      </c>
      <c r="H20" s="38">
        <v>13752</v>
      </c>
      <c r="I20" s="38">
        <v>9632</v>
      </c>
      <c r="J20" s="38">
        <v>7627</v>
      </c>
      <c r="K20" s="38">
        <v>10894</v>
      </c>
      <c r="L20" s="38">
        <v>11652</v>
      </c>
      <c r="M20" s="38">
        <v>27577</v>
      </c>
      <c r="N20" s="38">
        <v>15903</v>
      </c>
      <c r="O20" s="38">
        <v>6745</v>
      </c>
      <c r="P20" s="29">
        <f>SUM(Autorisasjon[[#This Row],[Jan]:[Des]])</f>
        <v>153060</v>
      </c>
    </row>
    <row r="21" spans="1:33" x14ac:dyDescent="0.3">
      <c r="A21" s="60" t="s">
        <v>139</v>
      </c>
      <c r="B21" s="41" t="s">
        <v>140</v>
      </c>
      <c r="C21" s="41" t="s">
        <v>141</v>
      </c>
      <c r="D21" s="38">
        <v>0</v>
      </c>
      <c r="E21" s="38">
        <v>0</v>
      </c>
      <c r="F21" s="38">
        <v>1081</v>
      </c>
      <c r="G21" s="38">
        <v>321</v>
      </c>
      <c r="H21" s="38">
        <v>308</v>
      </c>
      <c r="I21" s="38">
        <v>146</v>
      </c>
      <c r="J21" s="38">
        <v>155</v>
      </c>
      <c r="K21" s="38">
        <v>278</v>
      </c>
      <c r="L21" s="38">
        <v>314</v>
      </c>
      <c r="M21" s="38">
        <v>194</v>
      </c>
      <c r="N21" s="38">
        <v>140</v>
      </c>
      <c r="O21" s="38">
        <v>60</v>
      </c>
      <c r="P21" s="34">
        <f>SUM(Autorisasjon[[#This Row],[Jan]:[Des]])</f>
        <v>2997</v>
      </c>
      <c r="AG21" s="18"/>
    </row>
    <row r="22" spans="1:33" x14ac:dyDescent="0.3">
      <c r="A22" s="35" t="s">
        <v>145</v>
      </c>
      <c r="B22" s="41" t="s">
        <v>146</v>
      </c>
      <c r="C22" s="41" t="s">
        <v>147</v>
      </c>
      <c r="D22" s="38">
        <v>3933</v>
      </c>
      <c r="E22" s="38">
        <v>4393</v>
      </c>
      <c r="F22" s="38">
        <v>4365</v>
      </c>
      <c r="G22" s="38">
        <v>4301</v>
      </c>
      <c r="H22" s="38">
        <v>4314</v>
      </c>
      <c r="I22" s="38">
        <v>4086</v>
      </c>
      <c r="J22" s="38">
        <v>3992</v>
      </c>
      <c r="K22" s="38">
        <v>4063</v>
      </c>
      <c r="L22" s="38">
        <v>4073</v>
      </c>
      <c r="M22" s="38">
        <v>4532</v>
      </c>
      <c r="N22" s="38">
        <v>4344</v>
      </c>
      <c r="O22" s="38">
        <v>6632</v>
      </c>
      <c r="P22" s="34">
        <f>SUM(Autorisasjon[[#This Row],[Jan]:[Des]])</f>
        <v>53028</v>
      </c>
      <c r="AG22" s="18"/>
    </row>
    <row r="23" spans="1:33" x14ac:dyDescent="0.3">
      <c r="A23" t="s">
        <v>198</v>
      </c>
      <c r="B23" s="41" t="s">
        <v>199</v>
      </c>
      <c r="C23" s="41" t="s">
        <v>200</v>
      </c>
      <c r="D23" s="38">
        <v>0</v>
      </c>
      <c r="E23" s="38">
        <v>2</v>
      </c>
      <c r="F23" s="38">
        <v>1633</v>
      </c>
      <c r="G23" s="38">
        <v>2211</v>
      </c>
      <c r="H23" s="38">
        <v>1755</v>
      </c>
      <c r="I23" s="38">
        <v>1045</v>
      </c>
      <c r="J23" s="38">
        <v>800</v>
      </c>
      <c r="K23" s="38">
        <v>393</v>
      </c>
      <c r="L23" s="38">
        <v>827</v>
      </c>
      <c r="M23" s="38">
        <v>304</v>
      </c>
      <c r="N23" s="38">
        <v>216</v>
      </c>
      <c r="O23" s="38">
        <v>52</v>
      </c>
      <c r="P23" s="29">
        <f>SUM(Autorisasjon[[#This Row],[Jan]:[Des]])</f>
        <v>9238</v>
      </c>
      <c r="AG23" s="18"/>
    </row>
    <row r="24" spans="1:33" x14ac:dyDescent="0.3">
      <c r="A24" s="43" t="s">
        <v>201</v>
      </c>
      <c r="B24" s="59" t="s">
        <v>202</v>
      </c>
      <c r="C24" t="s">
        <v>203</v>
      </c>
      <c r="D24" s="38">
        <v>282525</v>
      </c>
      <c r="E24" s="38">
        <v>154220</v>
      </c>
      <c r="F24" s="38">
        <v>85766</v>
      </c>
      <c r="G24" s="38">
        <v>108901</v>
      </c>
      <c r="H24" s="38">
        <v>97547</v>
      </c>
      <c r="I24" s="38">
        <v>77559</v>
      </c>
      <c r="J24" s="38">
        <v>49170</v>
      </c>
      <c r="K24" s="38">
        <v>80548</v>
      </c>
      <c r="L24" s="38">
        <v>131754</v>
      </c>
      <c r="M24" s="38">
        <v>190252</v>
      </c>
      <c r="N24" s="38">
        <v>299888</v>
      </c>
      <c r="O24" s="38">
        <v>76082</v>
      </c>
      <c r="P24" s="29">
        <f>SUM(Autorisasjon[[#This Row],[Jan]:[Des]])</f>
        <v>1634212</v>
      </c>
    </row>
    <row r="25" spans="1:33" x14ac:dyDescent="0.3">
      <c r="A25" s="43" t="s">
        <v>204</v>
      </c>
      <c r="B25" s="59" t="s">
        <v>205</v>
      </c>
      <c r="C25" t="s">
        <v>206</v>
      </c>
      <c r="D25" s="38">
        <v>2167</v>
      </c>
      <c r="E25" s="38">
        <v>3196</v>
      </c>
      <c r="F25" s="38">
        <v>6109</v>
      </c>
      <c r="G25" s="38">
        <v>2964</v>
      </c>
      <c r="H25" s="38">
        <v>8359</v>
      </c>
      <c r="I25" s="38">
        <v>29780</v>
      </c>
      <c r="J25" s="38">
        <v>1192</v>
      </c>
      <c r="K25" s="38">
        <v>3688</v>
      </c>
      <c r="L25" s="38">
        <v>16600</v>
      </c>
      <c r="M25" s="38">
        <v>12553</v>
      </c>
      <c r="N25" s="38">
        <v>6608</v>
      </c>
      <c r="O25" s="38">
        <v>3349</v>
      </c>
      <c r="P25" s="29">
        <f>SUM(Autorisasjon[[#This Row],[Jan]:[Des]])</f>
        <v>96565</v>
      </c>
    </row>
    <row r="26" spans="1:33" ht="15" customHeight="1" x14ac:dyDescent="0.3">
      <c r="A26" s="52" t="s">
        <v>207</v>
      </c>
      <c r="B26" s="41" t="s">
        <v>208</v>
      </c>
      <c r="C26" s="41" t="s">
        <v>209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4">
        <f>SUM(Autorisasjon[[#This Row],[Jan]:[Des]])</f>
        <v>0</v>
      </c>
    </row>
    <row r="27" spans="1:33" ht="15" customHeight="1" x14ac:dyDescent="0.3">
      <c r="A27" s="43" t="s">
        <v>210</v>
      </c>
      <c r="B27" s="41" t="s">
        <v>211</v>
      </c>
      <c r="C27" s="41" t="s">
        <v>212</v>
      </c>
      <c r="D27" s="38">
        <v>1045</v>
      </c>
      <c r="E27" s="38">
        <v>1986</v>
      </c>
      <c r="F27" s="38">
        <v>2065</v>
      </c>
      <c r="G27" s="38">
        <v>3125</v>
      </c>
      <c r="H27" s="38">
        <v>3571</v>
      </c>
      <c r="I27" s="38">
        <v>5071</v>
      </c>
      <c r="J27" s="38">
        <v>2200</v>
      </c>
      <c r="K27" s="38">
        <v>2423</v>
      </c>
      <c r="L27" s="38">
        <v>1747</v>
      </c>
      <c r="M27" s="38">
        <v>1341</v>
      </c>
      <c r="N27" s="38">
        <v>2830</v>
      </c>
      <c r="O27" s="38">
        <v>794</v>
      </c>
      <c r="P27" s="34">
        <f>SUM(Autorisasjon[[#This Row],[Jan]:[Des]])</f>
        <v>28198</v>
      </c>
    </row>
    <row r="28" spans="1:33" ht="15" customHeight="1" x14ac:dyDescent="0.3">
      <c r="A28" s="43" t="s">
        <v>213</v>
      </c>
      <c r="B28" t="s">
        <v>214</v>
      </c>
      <c r="C28" t="s">
        <v>215</v>
      </c>
      <c r="D28" s="38">
        <v>13623</v>
      </c>
      <c r="E28" s="38">
        <v>12847</v>
      </c>
      <c r="F28" s="38">
        <v>10592</v>
      </c>
      <c r="G28" s="38">
        <v>12651</v>
      </c>
      <c r="H28" s="38">
        <v>11891</v>
      </c>
      <c r="I28" s="38">
        <v>15109</v>
      </c>
      <c r="J28" s="38">
        <v>5104</v>
      </c>
      <c r="K28" s="38">
        <v>14645</v>
      </c>
      <c r="L28" s="38">
        <v>21401</v>
      </c>
      <c r="M28" s="38">
        <v>27269</v>
      </c>
      <c r="N28" s="38">
        <v>28261</v>
      </c>
      <c r="O28" s="38">
        <v>14574</v>
      </c>
      <c r="P28" s="29">
        <f>SUM(Autorisasjon[[#This Row],[Jan]:[Des]])</f>
        <v>187967</v>
      </c>
    </row>
    <row r="29" spans="1:33" ht="15" customHeight="1" x14ac:dyDescent="0.3">
      <c r="A29" s="43" t="s">
        <v>216</v>
      </c>
      <c r="B29" t="s">
        <v>217</v>
      </c>
      <c r="C29" t="s">
        <v>218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9">
        <f>SUM(Autorisasjon[[#This Row],[Jan]:[Des]])</f>
        <v>0</v>
      </c>
    </row>
    <row r="30" spans="1:33" ht="15" customHeight="1" x14ac:dyDescent="0.3">
      <c r="A30" s="43" t="s">
        <v>151</v>
      </c>
      <c r="B30" t="s">
        <v>152</v>
      </c>
      <c r="C30" t="s">
        <v>153</v>
      </c>
      <c r="D30" s="38">
        <v>40101</v>
      </c>
      <c r="E30" s="38">
        <v>35874</v>
      </c>
      <c r="F30" s="38">
        <v>62003</v>
      </c>
      <c r="G30" s="38">
        <v>42718</v>
      </c>
      <c r="H30" s="38">
        <v>1095795</v>
      </c>
      <c r="I30" s="38">
        <v>639464</v>
      </c>
      <c r="J30" s="38">
        <v>245774</v>
      </c>
      <c r="K30" s="38">
        <v>240663</v>
      </c>
      <c r="L30" s="38">
        <v>817604</v>
      </c>
      <c r="M30" s="38">
        <v>747805</v>
      </c>
      <c r="N30" s="38">
        <v>414772</v>
      </c>
      <c r="O30" s="38">
        <v>110818</v>
      </c>
      <c r="P30" s="29">
        <f>SUM(Autorisasjon[[#This Row],[Jan]:[Des]])</f>
        <v>4493391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1425</v>
      </c>
      <c r="E31" s="38">
        <v>1326</v>
      </c>
      <c r="F31" s="38">
        <v>1056</v>
      </c>
      <c r="G31" s="38">
        <v>1095</v>
      </c>
      <c r="H31" s="38">
        <v>1033</v>
      </c>
      <c r="I31" s="38">
        <v>1066</v>
      </c>
      <c r="J31" s="38">
        <v>859</v>
      </c>
      <c r="K31" s="38">
        <v>1170</v>
      </c>
      <c r="L31" s="38">
        <v>1167</v>
      </c>
      <c r="M31" s="38">
        <v>1247</v>
      </c>
      <c r="N31" s="38">
        <v>1152</v>
      </c>
      <c r="O31" s="38">
        <v>673</v>
      </c>
      <c r="P31" s="29">
        <f>SUM(Autorisasjon[[#This Row],[Jan]:[Des]])</f>
        <v>13269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11954</v>
      </c>
      <c r="E32" s="38">
        <v>15513</v>
      </c>
      <c r="F32" s="38">
        <v>24491</v>
      </c>
      <c r="G32" s="38">
        <v>31280</v>
      </c>
      <c r="H32" s="38">
        <v>10075</v>
      </c>
      <c r="I32" s="38">
        <v>18153</v>
      </c>
      <c r="J32" s="38">
        <v>20271</v>
      </c>
      <c r="K32" s="38">
        <v>13549</v>
      </c>
      <c r="L32" s="38">
        <v>13046</v>
      </c>
      <c r="M32" s="38">
        <v>12435</v>
      </c>
      <c r="N32" s="38">
        <v>14413</v>
      </c>
      <c r="O32" s="38">
        <v>14400</v>
      </c>
      <c r="P32" s="29">
        <f>SUM(Autorisasjon[[#This Row],[Jan]:[Des]])</f>
        <v>199580</v>
      </c>
    </row>
    <row r="33" spans="1:16" ht="15" customHeight="1" x14ac:dyDescent="0.3">
      <c r="A33" s="52" t="s">
        <v>219</v>
      </c>
      <c r="B33" s="41" t="s">
        <v>220</v>
      </c>
      <c r="C33" s="41" t="s">
        <v>221</v>
      </c>
      <c r="D33" s="38">
        <v>1936</v>
      </c>
      <c r="E33" s="38">
        <v>2635</v>
      </c>
      <c r="F33" s="38">
        <v>1156</v>
      </c>
      <c r="G33" s="38">
        <v>842</v>
      </c>
      <c r="H33" s="38">
        <v>365</v>
      </c>
      <c r="I33" s="38">
        <v>726</v>
      </c>
      <c r="J33" s="38">
        <v>1955</v>
      </c>
      <c r="K33" s="38">
        <v>789</v>
      </c>
      <c r="L33" s="38">
        <v>1173</v>
      </c>
      <c r="M33" s="38">
        <v>1178</v>
      </c>
      <c r="N33" s="38">
        <v>875</v>
      </c>
      <c r="O33" s="38">
        <v>1024</v>
      </c>
      <c r="P33" s="34">
        <f>SUM(Autorisasjon[[#This Row],[Jan]:[Des]])</f>
        <v>14654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14848686</v>
      </c>
      <c r="E34" s="38">
        <v>15511814</v>
      </c>
      <c r="F34" s="38">
        <v>31030950</v>
      </c>
      <c r="G34" s="38">
        <v>39161661</v>
      </c>
      <c r="H34" s="38">
        <v>40857237</v>
      </c>
      <c r="I34" s="38">
        <v>31646415</v>
      </c>
      <c r="J34" s="38">
        <v>14654107</v>
      </c>
      <c r="K34" s="38">
        <v>19299324</v>
      </c>
      <c r="L34" s="38">
        <v>18305788</v>
      </c>
      <c r="M34" s="38">
        <v>20165550</v>
      </c>
      <c r="N34" s="38">
        <v>14843197</v>
      </c>
      <c r="O34" s="38">
        <v>22324944</v>
      </c>
      <c r="P34" s="29">
        <f>SUM(Autorisasjon[[#This Row],[Jan]:[Des]])</f>
        <v>282649673</v>
      </c>
    </row>
    <row r="35" spans="1:16" ht="15" customHeight="1" x14ac:dyDescent="0.3">
      <c r="A35" s="35" t="s">
        <v>222</v>
      </c>
      <c r="B35" t="s">
        <v>223</v>
      </c>
      <c r="C35" t="s">
        <v>224</v>
      </c>
      <c r="D35" s="38">
        <v>1316</v>
      </c>
      <c r="E35" s="38">
        <v>883</v>
      </c>
      <c r="F35" s="38">
        <v>840</v>
      </c>
      <c r="G35" s="38">
        <v>700</v>
      </c>
      <c r="H35" s="38">
        <v>835</v>
      </c>
      <c r="I35" s="38">
        <v>540</v>
      </c>
      <c r="J35" s="38">
        <v>187</v>
      </c>
      <c r="K35" s="38">
        <v>839</v>
      </c>
      <c r="L35" s="38">
        <v>943</v>
      </c>
      <c r="M35" s="38">
        <v>1008</v>
      </c>
      <c r="N35" s="38">
        <v>1106</v>
      </c>
      <c r="O35" s="38">
        <v>427</v>
      </c>
      <c r="P35" s="29">
        <f>SUM(Autorisasjon[[#This Row],[Jan]:[Des]])</f>
        <v>9624</v>
      </c>
    </row>
    <row r="36" spans="1:16" ht="15" customHeight="1" x14ac:dyDescent="0.3">
      <c r="A36" s="58" t="s">
        <v>216</v>
      </c>
      <c r="B36" s="41" t="s">
        <v>225</v>
      </c>
      <c r="C36" s="41" t="s">
        <v>218</v>
      </c>
      <c r="D36" s="38">
        <v>666</v>
      </c>
      <c r="E36" s="38">
        <v>1006</v>
      </c>
      <c r="F36" s="38">
        <v>598</v>
      </c>
      <c r="G36" s="38">
        <v>995</v>
      </c>
      <c r="H36" s="38">
        <v>1638</v>
      </c>
      <c r="I36" s="38">
        <v>1406</v>
      </c>
      <c r="J36" s="38">
        <v>1210</v>
      </c>
      <c r="K36" s="38">
        <v>1414</v>
      </c>
      <c r="L36" s="38">
        <v>1465</v>
      </c>
      <c r="M36" s="38">
        <v>1103</v>
      </c>
      <c r="N36" s="38">
        <v>546</v>
      </c>
      <c r="O36" s="38">
        <v>284</v>
      </c>
      <c r="P36" s="34">
        <f>SUM(Autorisasjon[[#This Row],[Jan]:[Des]])</f>
        <v>12331</v>
      </c>
    </row>
    <row r="37" spans="1:16" ht="15" customHeight="1" x14ac:dyDescent="0.3">
      <c r="A37" s="35" t="s">
        <v>226</v>
      </c>
      <c r="B37" t="s">
        <v>227</v>
      </c>
      <c r="C37" t="s">
        <v>228</v>
      </c>
      <c r="D37" s="38">
        <v>1</v>
      </c>
      <c r="E37" s="38">
        <v>2</v>
      </c>
      <c r="F37" s="38">
        <v>3</v>
      </c>
      <c r="G37" s="38">
        <v>1</v>
      </c>
      <c r="H37" s="38">
        <v>3</v>
      </c>
      <c r="I37" s="38">
        <v>3</v>
      </c>
      <c r="J37" s="38">
        <v>0</v>
      </c>
      <c r="K37" s="38">
        <v>1</v>
      </c>
      <c r="L37" s="38">
        <v>4</v>
      </c>
      <c r="M37" s="38">
        <v>2</v>
      </c>
      <c r="N37" s="38">
        <v>6</v>
      </c>
      <c r="O37" s="38">
        <v>1</v>
      </c>
      <c r="P37" s="29">
        <f>SUM(Autorisasjon[[#This Row],[Jan]:[Des]])</f>
        <v>27</v>
      </c>
    </row>
    <row r="38" spans="1:16" ht="15" customHeight="1" x14ac:dyDescent="0.3">
      <c r="A38" s="35" t="s">
        <v>160</v>
      </c>
      <c r="B38" s="41" t="s">
        <v>161</v>
      </c>
      <c r="C38" s="41" t="s">
        <v>162</v>
      </c>
      <c r="D38" s="38">
        <v>4458</v>
      </c>
      <c r="E38" s="38">
        <v>4531</v>
      </c>
      <c r="F38" s="38">
        <v>4727</v>
      </c>
      <c r="G38" s="38">
        <v>4658</v>
      </c>
      <c r="H38" s="38">
        <v>4759</v>
      </c>
      <c r="I38" s="38">
        <v>4582</v>
      </c>
      <c r="J38" s="38">
        <v>4588</v>
      </c>
      <c r="K38" s="38">
        <v>4537</v>
      </c>
      <c r="L38" s="38">
        <v>4514</v>
      </c>
      <c r="M38" s="38">
        <v>4659</v>
      </c>
      <c r="N38" s="38">
        <v>4416</v>
      </c>
      <c r="O38" s="38">
        <v>4388</v>
      </c>
      <c r="P38" s="34">
        <f>SUM(Autorisasjon[[#This Row],[Jan]:[Des]])</f>
        <v>54817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2486407</v>
      </c>
      <c r="E39" s="38">
        <v>2453420</v>
      </c>
      <c r="F39" s="38">
        <v>2606525</v>
      </c>
      <c r="G39" s="38">
        <v>3054905</v>
      </c>
      <c r="H39" s="38">
        <v>3116137</v>
      </c>
      <c r="I39" s="38">
        <v>3141871</v>
      </c>
      <c r="J39" s="38">
        <v>2479811</v>
      </c>
      <c r="K39" s="38">
        <v>2850884</v>
      </c>
      <c r="L39" s="38">
        <v>3144934</v>
      </c>
      <c r="M39" s="38">
        <v>3435326</v>
      </c>
      <c r="N39" s="38">
        <v>3043914</v>
      </c>
      <c r="O39" s="38">
        <v>1847487</v>
      </c>
      <c r="P39" s="29">
        <f>SUM(Autorisasjon[[#This Row],[Jan]:[Des]])</f>
        <v>33661621</v>
      </c>
    </row>
    <row r="40" spans="1:16" ht="15" customHeight="1" x14ac:dyDescent="0.3">
      <c r="A40" s="35" t="s">
        <v>229</v>
      </c>
      <c r="B40" s="41" t="s">
        <v>230</v>
      </c>
      <c r="C40" s="41" t="s">
        <v>231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1</v>
      </c>
      <c r="L40" s="38">
        <v>178</v>
      </c>
      <c r="M40" s="38">
        <v>0</v>
      </c>
      <c r="N40" s="38">
        <v>0</v>
      </c>
      <c r="O40" s="38">
        <v>0</v>
      </c>
      <c r="P40" s="34">
        <f>SUM(Autorisasjon[[#This Row],[Jan]:[Des]])</f>
        <v>179</v>
      </c>
    </row>
    <row r="41" spans="1:16" ht="15" customHeight="1" x14ac:dyDescent="0.3">
      <c r="A41" s="35" t="s">
        <v>232</v>
      </c>
      <c r="B41" t="s">
        <v>233</v>
      </c>
      <c r="C41" t="s">
        <v>234</v>
      </c>
      <c r="D41" s="38">
        <v>10178</v>
      </c>
      <c r="E41" s="38">
        <v>13325</v>
      </c>
      <c r="F41" s="38">
        <v>32774</v>
      </c>
      <c r="G41" s="38">
        <v>14766</v>
      </c>
      <c r="H41" s="38">
        <v>13317</v>
      </c>
      <c r="I41" s="38">
        <v>11686</v>
      </c>
      <c r="J41" s="38">
        <v>8353</v>
      </c>
      <c r="K41" s="38">
        <v>12745</v>
      </c>
      <c r="L41" s="38">
        <v>13726</v>
      </c>
      <c r="M41" s="38">
        <v>14977</v>
      </c>
      <c r="N41" s="38">
        <v>13685</v>
      </c>
      <c r="O41" s="38">
        <v>5628</v>
      </c>
      <c r="P41" s="29">
        <f>SUM(Autorisasjon[[#This Row],[Jan]:[Des]])</f>
        <v>165160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54284</v>
      </c>
      <c r="E42" s="38">
        <v>40553</v>
      </c>
      <c r="F42" s="38">
        <v>33567</v>
      </c>
      <c r="G42" s="38">
        <v>75814</v>
      </c>
      <c r="H42" s="38">
        <v>259640</v>
      </c>
      <c r="I42" s="38">
        <v>30207</v>
      </c>
      <c r="J42" s="38">
        <v>5281</v>
      </c>
      <c r="K42" s="38">
        <v>72691</v>
      </c>
      <c r="L42" s="38">
        <v>1034394</v>
      </c>
      <c r="M42" s="38">
        <v>1125291</v>
      </c>
      <c r="N42" s="38">
        <v>696012</v>
      </c>
      <c r="O42" s="38">
        <v>283552</v>
      </c>
      <c r="P42" s="34">
        <f>SUM(Autorisasjon[[#This Row],[Jan]:[Des]])</f>
        <v>3711286</v>
      </c>
    </row>
    <row r="43" spans="1:16" ht="15" customHeight="1" x14ac:dyDescent="0.3">
      <c r="A43" s="35" t="s">
        <v>235</v>
      </c>
      <c r="B43" t="s">
        <v>236</v>
      </c>
      <c r="C43" t="s">
        <v>237</v>
      </c>
      <c r="D43" s="38">
        <v>9094</v>
      </c>
      <c r="E43" s="38">
        <v>9442</v>
      </c>
      <c r="F43" s="38">
        <v>9180</v>
      </c>
      <c r="G43" s="38">
        <v>9046</v>
      </c>
      <c r="H43" s="38">
        <v>9060</v>
      </c>
      <c r="I43" s="38">
        <v>9522</v>
      </c>
      <c r="J43" s="38">
        <v>7124</v>
      </c>
      <c r="K43" s="38">
        <v>8142</v>
      </c>
      <c r="L43" s="38">
        <v>8835</v>
      </c>
      <c r="M43" s="38">
        <v>9655</v>
      </c>
      <c r="N43" s="38">
        <v>10014</v>
      </c>
      <c r="O43" s="38">
        <v>5374</v>
      </c>
      <c r="P43" s="29">
        <f>SUM(Autorisasjon[[#This Row],[Jan]:[Des]])</f>
        <v>104488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/>
    </row>
    <row r="46" spans="1:16" ht="15" customHeight="1" x14ac:dyDescent="0.3">
      <c r="D46"/>
      <c r="E46"/>
      <c r="F46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6"/>
  <sheetViews>
    <sheetView workbookViewId="0">
      <selection activeCell="C33" sqref="C33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5" width="11.6640625" style="24" customWidth="1"/>
    <col min="16" max="16" width="12.33203125" style="24" bestFit="1" customWidth="1"/>
    <col min="17" max="17" width="10.33203125" customWidth="1"/>
  </cols>
  <sheetData>
    <row r="1" spans="1:16" ht="21" x14ac:dyDescent="0.4">
      <c r="D1" s="69">
        <v>2024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238</v>
      </c>
      <c r="C3" s="14" t="s">
        <v>239</v>
      </c>
      <c r="D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240</v>
      </c>
      <c r="C4" s="14" t="s">
        <v>38</v>
      </c>
      <c r="D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2550905.6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2734586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2562704.2000000002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2543514.7999999998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1918108.2000000002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2428356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2801908.4000000004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4418789.5999999996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4115655.6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2748143.4000000004</v>
      </c>
      <c r="P4" s="22">
        <f t="shared" si="0"/>
        <v>34782429.800000004</v>
      </c>
    </row>
    <row r="5" spans="1:16" x14ac:dyDescent="0.3">
      <c r="A5" s="13">
        <v>974761211</v>
      </c>
      <c r="B5" s="14" t="s">
        <v>241</v>
      </c>
      <c r="C5" s="14" t="s">
        <v>117</v>
      </c>
      <c r="D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3884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5108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4474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4502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4536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4698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4950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4186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2762</v>
      </c>
      <c r="P5" s="22">
        <f t="shared" si="0"/>
        <v>49808</v>
      </c>
    </row>
    <row r="6" spans="1:16" x14ac:dyDescent="0.3">
      <c r="A6" s="13">
        <v>920125298</v>
      </c>
      <c r="B6" s="14" t="s">
        <v>242</v>
      </c>
      <c r="C6" s="14" t="s">
        <v>243</v>
      </c>
      <c r="D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244</v>
      </c>
      <c r="C7" s="14" t="s">
        <v>179</v>
      </c>
      <c r="D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151.20000000000002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183.4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194.20000000000002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199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182.8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184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193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551.4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74.400000000000006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124</v>
      </c>
      <c r="P7" s="22">
        <f t="shared" si="0"/>
        <v>2486.1999999999998</v>
      </c>
    </row>
    <row r="8" spans="1:16" x14ac:dyDescent="0.3">
      <c r="A8" s="13">
        <v>986128433</v>
      </c>
      <c r="B8" s="14" t="s">
        <v>245</v>
      </c>
      <c r="C8" s="14" t="s">
        <v>120</v>
      </c>
      <c r="D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246</v>
      </c>
      <c r="C9" s="14" t="s">
        <v>182</v>
      </c>
      <c r="D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801.80000000000007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739.80000000000007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790.2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754.40000000000009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773.80000000000007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717.80000000000007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760.40000000000009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774.2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734.80000000000007</v>
      </c>
      <c r="P9" s="22">
        <f t="shared" si="0"/>
        <v>9144.2000000000007</v>
      </c>
    </row>
    <row r="10" spans="1:16" x14ac:dyDescent="0.3">
      <c r="A10" s="13">
        <v>964983291</v>
      </c>
      <c r="B10" s="14" t="s">
        <v>247</v>
      </c>
      <c r="C10" s="14" t="s">
        <v>248</v>
      </c>
      <c r="D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249</v>
      </c>
      <c r="C11" s="14" t="s">
        <v>123</v>
      </c>
      <c r="D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484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598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444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626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660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604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474</v>
      </c>
      <c r="P11" s="22">
        <f t="shared" si="0"/>
        <v>7224</v>
      </c>
    </row>
    <row r="12" spans="1:16" x14ac:dyDescent="0.3">
      <c r="A12" s="13">
        <v>991825827</v>
      </c>
      <c r="B12" s="14" t="s">
        <v>250</v>
      </c>
      <c r="C12" s="14" t="s">
        <v>44</v>
      </c>
      <c r="D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222180.4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212635.4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458600.4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859632.6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77888.600000000006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161956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354512.2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157611.79999999999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589826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1035546.4</v>
      </c>
      <c r="P12" s="22">
        <f t="shared" si="0"/>
        <v>4525006.2</v>
      </c>
    </row>
    <row r="13" spans="1:16" x14ac:dyDescent="0.3">
      <c r="A13" s="13">
        <v>974760223</v>
      </c>
      <c r="B13" s="14" t="s">
        <v>251</v>
      </c>
      <c r="C13" s="14" t="s">
        <v>47</v>
      </c>
      <c r="D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134292.4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148379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155395.4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156270.6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105537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117767.4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128882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145522.6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132909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110706</v>
      </c>
      <c r="P13" s="22">
        <f t="shared" si="0"/>
        <v>1578174.2</v>
      </c>
    </row>
    <row r="14" spans="1:16" x14ac:dyDescent="0.3">
      <c r="A14" s="39"/>
      <c r="B14" s="14" t="s">
        <v>252</v>
      </c>
      <c r="C14" s="14" t="s">
        <v>126</v>
      </c>
      <c r="D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6</v>
      </c>
    </row>
    <row r="15" spans="1:16" x14ac:dyDescent="0.3">
      <c r="A15" s="13">
        <v>986252932</v>
      </c>
      <c r="B15" s="14" t="s">
        <v>253</v>
      </c>
      <c r="C15" s="14" t="s">
        <v>50</v>
      </c>
      <c r="D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25852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27901.200000000001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26438.2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51571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28634.2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21880.799999999999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26957.4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28297.599999999999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29386.400000000001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26426.2</v>
      </c>
      <c r="P15" s="22">
        <f t="shared" si="0"/>
        <v>352304.2</v>
      </c>
    </row>
    <row r="16" spans="1:16" x14ac:dyDescent="0.3">
      <c r="A16" s="13">
        <v>974760282</v>
      </c>
      <c r="B16" s="14" t="s">
        <v>254</v>
      </c>
      <c r="C16" s="14" t="s">
        <v>56</v>
      </c>
      <c r="D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227.8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273.20000000000005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209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62.6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85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70.600000000000009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103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96.4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137.80000000000001</v>
      </c>
      <c r="P16" s="22">
        <f t="shared" si="0"/>
        <v>1750.2</v>
      </c>
    </row>
    <row r="17" spans="1:16" x14ac:dyDescent="0.3">
      <c r="A17" s="13">
        <v>974760983</v>
      </c>
      <c r="B17" s="14" t="s">
        <v>255</v>
      </c>
      <c r="C17" s="14" t="s">
        <v>59</v>
      </c>
      <c r="D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6905.4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4496.3999999999996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3691.8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2526.1999999999998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1330.8000000000002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2438.4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4050.4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6148.4000000000005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5445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2625.2</v>
      </c>
      <c r="P17" s="22">
        <f t="shared" si="0"/>
        <v>63656.400000000009</v>
      </c>
    </row>
    <row r="18" spans="1:16" x14ac:dyDescent="0.3">
      <c r="A18" s="13">
        <v>915925529</v>
      </c>
      <c r="B18" s="14" t="s">
        <v>256</v>
      </c>
      <c r="C18" s="14" t="s">
        <v>185</v>
      </c>
      <c r="D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788.80000000000007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766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781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812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775.40000000000009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828.6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804.2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857.6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864.40000000000009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961</v>
      </c>
      <c r="P18" s="22">
        <f t="shared" si="0"/>
        <v>9806.6</v>
      </c>
    </row>
    <row r="19" spans="1:16" x14ac:dyDescent="0.3">
      <c r="A19" s="13">
        <v>983609155</v>
      </c>
      <c r="B19" s="14" t="s">
        <v>128</v>
      </c>
      <c r="C19" s="14" t="s">
        <v>129</v>
      </c>
      <c r="D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142.19999999999999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182.4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119.4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102.6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97.4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96.4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117.2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185.4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205.2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1404</v>
      </c>
      <c r="P19" s="22">
        <f t="shared" si="0"/>
        <v>3045.8</v>
      </c>
    </row>
    <row r="20" spans="1:16" x14ac:dyDescent="0.3">
      <c r="A20" s="13">
        <v>987414502</v>
      </c>
      <c r="B20" s="14" t="s">
        <v>257</v>
      </c>
      <c r="C20" s="14" t="s">
        <v>132</v>
      </c>
      <c r="D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3660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4542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3316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3494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2550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3702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3988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546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120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34</v>
      </c>
      <c r="P20" s="22">
        <f t="shared" si="0"/>
        <v>34768</v>
      </c>
    </row>
    <row r="21" spans="1:16" x14ac:dyDescent="0.3">
      <c r="A21" s="13">
        <v>840747972</v>
      </c>
      <c r="B21" s="14" t="s">
        <v>258</v>
      </c>
      <c r="C21" s="14" t="s">
        <v>62</v>
      </c>
      <c r="D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4534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8133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6686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3077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6233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8045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3650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6798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6321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2759</v>
      </c>
      <c r="P21" s="22">
        <f t="shared" si="0"/>
        <v>75398</v>
      </c>
    </row>
    <row r="22" spans="1:16" x14ac:dyDescent="0.3">
      <c r="A22" s="13">
        <v>971203420</v>
      </c>
      <c r="B22" s="14" t="s">
        <v>259</v>
      </c>
      <c r="C22" s="14" t="s">
        <v>135</v>
      </c>
      <c r="D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5445.6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5225.2000000000007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5354.2000000000007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3603.6000000000004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3769.6000000000004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4891.2000000000007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10065.6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6771.6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4133.8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3360.2</v>
      </c>
      <c r="P22" s="22">
        <f t="shared" si="0"/>
        <v>64816.599999999991</v>
      </c>
    </row>
    <row r="23" spans="1:16" x14ac:dyDescent="0.3">
      <c r="A23" s="13">
        <v>941856543</v>
      </c>
      <c r="B23" s="14" t="s">
        <v>260</v>
      </c>
      <c r="C23" s="14" t="s">
        <v>188</v>
      </c>
      <c r="D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2573.4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2306.4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2818.4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2797.2000000000003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2929.4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2602.4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3367.4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2796.4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2479.4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1522.4</v>
      </c>
      <c r="P23" s="22">
        <f t="shared" si="0"/>
        <v>30443.600000000009</v>
      </c>
    </row>
    <row r="24" spans="1:16" x14ac:dyDescent="0.3">
      <c r="A24" s="13">
        <v>986105174</v>
      </c>
      <c r="B24" s="14" t="s">
        <v>261</v>
      </c>
      <c r="C24" s="14" t="s">
        <v>65</v>
      </c>
      <c r="D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45952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60507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56509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57587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48877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45101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47570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60745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56171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55938</v>
      </c>
      <c r="P24" s="22">
        <f t="shared" si="0"/>
        <v>732873</v>
      </c>
    </row>
    <row r="25" spans="1:16" x14ac:dyDescent="0.3">
      <c r="A25" s="13">
        <v>997005562</v>
      </c>
      <c r="B25" s="14" t="s">
        <v>262</v>
      </c>
      <c r="C25" s="14" t="s">
        <v>138</v>
      </c>
      <c r="D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114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124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66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86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64</v>
      </c>
      <c r="P25" s="22">
        <f t="shared" si="0"/>
        <v>950</v>
      </c>
    </row>
    <row r="26" spans="1:16" x14ac:dyDescent="0.3">
      <c r="A26" s="13">
        <v>983544622</v>
      </c>
      <c r="B26" s="14" t="s">
        <v>263</v>
      </c>
      <c r="C26" s="14" t="s">
        <v>68</v>
      </c>
      <c r="D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61163.200000000004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63371.200000000004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60012.4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73339.399999999994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63752.4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75866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82987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90470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79550.200000000012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52725.2</v>
      </c>
      <c r="P26" s="22">
        <f t="shared" si="0"/>
        <v>810735.8</v>
      </c>
    </row>
    <row r="27" spans="1:16" x14ac:dyDescent="0.3">
      <c r="A27" s="13">
        <v>942114184</v>
      </c>
      <c r="B27" s="14" t="s">
        <v>264</v>
      </c>
      <c r="C27" s="14" t="s">
        <v>191</v>
      </c>
      <c r="D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5680.8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5290.2000000000007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6257.8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6369.6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3547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5212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7009.2000000000007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7880.8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7512.2000000000007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4469.6000000000004</v>
      </c>
      <c r="P27" s="22">
        <f t="shared" si="0"/>
        <v>71369.600000000006</v>
      </c>
    </row>
    <row r="28" spans="1:16" x14ac:dyDescent="0.3">
      <c r="A28" s="13">
        <v>985359385</v>
      </c>
      <c r="B28" s="14" t="s">
        <v>265</v>
      </c>
      <c r="C28" s="14" t="s">
        <v>194</v>
      </c>
      <c r="D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582.4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586.20000000000005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501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441.20000000000005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344.8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441.8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495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595.80000000000007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461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711.80000000000007</v>
      </c>
      <c r="P28" s="22">
        <f t="shared" si="0"/>
        <v>6232.2000000000007</v>
      </c>
    </row>
    <row r="29" spans="1:16" x14ac:dyDescent="0.3">
      <c r="A29" s="39"/>
      <c r="B29" s="14" t="s">
        <v>266</v>
      </c>
      <c r="C29" s="14" t="s">
        <v>197</v>
      </c>
      <c r="D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689.80000000000007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629.40000000000009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609.6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431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545.4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559.20000000000005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601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561.4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446.6</v>
      </c>
      <c r="P29" s="22">
        <f t="shared" si="0"/>
        <v>7858.4000000000005</v>
      </c>
    </row>
    <row r="30" spans="1:16" x14ac:dyDescent="0.3">
      <c r="A30" s="13">
        <v>971032146</v>
      </c>
      <c r="B30" s="14" t="s">
        <v>267</v>
      </c>
      <c r="C30" s="14" t="s">
        <v>71</v>
      </c>
      <c r="D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544931.80000000005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580695.19999999995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546204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574612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350709.6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434939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552938.4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613150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591299.80000000005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506641.2</v>
      </c>
      <c r="P30" s="22">
        <f t="shared" si="0"/>
        <v>7226101</v>
      </c>
    </row>
    <row r="31" spans="1:16" x14ac:dyDescent="0.3">
      <c r="A31" s="13">
        <v>874783242</v>
      </c>
      <c r="B31" s="14" t="s">
        <v>268</v>
      </c>
      <c r="C31" s="14" t="s">
        <v>77</v>
      </c>
      <c r="D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15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24</v>
      </c>
      <c r="P31" s="22">
        <f t="shared" si="0"/>
        <v>274</v>
      </c>
    </row>
    <row r="32" spans="1:16" x14ac:dyDescent="0.3">
      <c r="A32" s="13">
        <v>981544315</v>
      </c>
      <c r="B32" s="14" t="s">
        <v>269</v>
      </c>
      <c r="C32" s="14" t="s">
        <v>80</v>
      </c>
      <c r="D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110010.2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50827.4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46875.4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38972.400000000001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15884.4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51518.8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32491.4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124987.4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67584.600000000006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14911</v>
      </c>
      <c r="P32" s="22">
        <f t="shared" si="0"/>
        <v>725621.8</v>
      </c>
    </row>
    <row r="33" spans="1:16" x14ac:dyDescent="0.3">
      <c r="A33" s="13">
        <v>820710592</v>
      </c>
      <c r="B33" s="14" t="s">
        <v>270</v>
      </c>
      <c r="C33" s="14" t="s">
        <v>271</v>
      </c>
      <c r="D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272</v>
      </c>
      <c r="C34" s="14" t="s">
        <v>141</v>
      </c>
      <c r="D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2046.2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2760.2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4361.6000000000004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701.2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517.6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418.8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966.8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158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96</v>
      </c>
      <c r="P34" s="22">
        <f t="shared" si="0"/>
        <v>13789.4</v>
      </c>
    </row>
    <row r="35" spans="1:16" x14ac:dyDescent="0.3">
      <c r="A35" s="13">
        <v>981105516</v>
      </c>
      <c r="B35" s="14" t="s">
        <v>273</v>
      </c>
      <c r="C35" s="14" t="s">
        <v>144</v>
      </c>
      <c r="D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9102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7956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7280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4514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4748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4780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5316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6636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6924</v>
      </c>
      <c r="P35" s="22">
        <f t="shared" ref="P35:P66" si="1">SUM(D35:O35)</f>
        <v>83150</v>
      </c>
    </row>
    <row r="36" spans="1:16" x14ac:dyDescent="0.3">
      <c r="A36" s="13">
        <v>985399077</v>
      </c>
      <c r="B36" s="14" t="s">
        <v>274</v>
      </c>
      <c r="C36" s="14" t="s">
        <v>147</v>
      </c>
      <c r="D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1719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1718.2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1832.8000000000002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1743.2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1684.4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1954.6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1828.6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1958.4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1864.8000000000002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2244.4</v>
      </c>
      <c r="P36" s="22">
        <f t="shared" si="1"/>
        <v>22193.600000000002</v>
      </c>
    </row>
    <row r="37" spans="1:16" x14ac:dyDescent="0.3">
      <c r="A37" s="13">
        <v>957387969</v>
      </c>
      <c r="B37" s="14" t="s">
        <v>199</v>
      </c>
      <c r="C37" s="14" t="s">
        <v>200</v>
      </c>
      <c r="D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326.60000000000002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442.20000000000005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351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209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78.600000000000009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165.4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60.800000000000004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43.2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10.4</v>
      </c>
      <c r="P37" s="22">
        <f t="shared" si="1"/>
        <v>1848.0000000000002</v>
      </c>
    </row>
    <row r="38" spans="1:16" x14ac:dyDescent="0.3">
      <c r="A38" s="13">
        <v>999601391</v>
      </c>
      <c r="B38" s="14" t="s">
        <v>275</v>
      </c>
      <c r="C38" s="14" t="s">
        <v>276</v>
      </c>
      <c r="D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17153.2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21780.2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19509.400000000001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15511.800000000001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9834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16109.6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26350.800000000003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38050.400000000001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59977.600000000006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15216.400000000001</v>
      </c>
      <c r="P38" s="22">
        <f t="shared" si="1"/>
        <v>301181.40000000002</v>
      </c>
    </row>
    <row r="39" spans="1:16" x14ac:dyDescent="0.3">
      <c r="A39" s="13">
        <v>974446871</v>
      </c>
      <c r="B39" s="14" t="s">
        <v>277</v>
      </c>
      <c r="C39" s="14" t="s">
        <v>278</v>
      </c>
      <c r="D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1221.8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592.80000000000007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1671.8000000000002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5956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238.4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737.6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3320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2510.6000000000004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1321.6000000000001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669.80000000000007</v>
      </c>
      <c r="P39" s="22">
        <f t="shared" si="1"/>
        <v>19518.8</v>
      </c>
    </row>
    <row r="40" spans="1:16" x14ac:dyDescent="0.3">
      <c r="A40" s="13">
        <v>985165262</v>
      </c>
      <c r="B40" s="14" t="s">
        <v>279</v>
      </c>
      <c r="C40" s="14" t="s">
        <v>280</v>
      </c>
      <c r="D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281</v>
      </c>
      <c r="C41" s="14" t="s">
        <v>282</v>
      </c>
      <c r="D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283</v>
      </c>
      <c r="C42" s="14" t="s">
        <v>209</v>
      </c>
      <c r="D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284</v>
      </c>
      <c r="C43" s="14" t="s">
        <v>212</v>
      </c>
      <c r="D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413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625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714.2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1014.2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484.6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349.40000000000003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268.2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566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158.80000000000001</v>
      </c>
      <c r="P43" s="22">
        <f t="shared" si="1"/>
        <v>5827.8</v>
      </c>
    </row>
    <row r="44" spans="1:16" x14ac:dyDescent="0.3">
      <c r="A44" s="13">
        <v>994598759</v>
      </c>
      <c r="B44" s="14" t="s">
        <v>285</v>
      </c>
      <c r="C44" s="14" t="s">
        <v>215</v>
      </c>
      <c r="D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2118.4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2530.2000000000003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2378.2000000000003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3021.8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1020.8000000000001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2929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4280.2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5453.8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5652.2000000000007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2914.8</v>
      </c>
      <c r="P44" s="22">
        <f t="shared" si="1"/>
        <v>37438.200000000004</v>
      </c>
    </row>
    <row r="45" spans="1:16" x14ac:dyDescent="0.3">
      <c r="A45" s="13">
        <v>971527412</v>
      </c>
      <c r="B45" s="14" t="s">
        <v>286</v>
      </c>
      <c r="C45" s="14" t="s">
        <v>74</v>
      </c>
      <c r="D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28621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14658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7588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8321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2879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7760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16020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30446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8833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13221</v>
      </c>
      <c r="P45" s="22">
        <f t="shared" si="1"/>
        <v>162601</v>
      </c>
    </row>
    <row r="46" spans="1:16" x14ac:dyDescent="0.3">
      <c r="A46" s="13">
        <v>984936923</v>
      </c>
      <c r="B46" s="14" t="s">
        <v>287</v>
      </c>
      <c r="C46" s="14" t="s">
        <v>83</v>
      </c>
      <c r="D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17238</v>
      </c>
    </row>
    <row r="47" spans="1:16" x14ac:dyDescent="0.3">
      <c r="A47" s="66">
        <v>998283914</v>
      </c>
      <c r="B47" s="14" t="s">
        <v>149</v>
      </c>
      <c r="C47" s="14" t="s">
        <v>150</v>
      </c>
      <c r="D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274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282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292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242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314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318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410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376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258</v>
      </c>
      <c r="P47" s="22">
        <f t="shared" si="1"/>
        <v>3450</v>
      </c>
    </row>
    <row r="48" spans="1:16" x14ac:dyDescent="0.3">
      <c r="A48" s="13">
        <v>870917732</v>
      </c>
      <c r="B48" s="14" t="s">
        <v>288</v>
      </c>
      <c r="C48" s="14" t="s">
        <v>218</v>
      </c>
      <c r="D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289</v>
      </c>
      <c r="C49" s="14" t="s">
        <v>153</v>
      </c>
      <c r="D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13366.6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8635.6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219225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127898.8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49162.8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48134.600000000006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163520.80000000002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149561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82954.400000000009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22163.600000000002</v>
      </c>
      <c r="P49" s="22">
        <f t="shared" si="1"/>
        <v>899184.8</v>
      </c>
    </row>
    <row r="50" spans="1:16" x14ac:dyDescent="0.3">
      <c r="A50" s="13">
        <v>971526157</v>
      </c>
      <c r="B50" s="14" t="s">
        <v>290</v>
      </c>
      <c r="C50" s="14" t="s">
        <v>86</v>
      </c>
      <c r="D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8429.2000000000007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8748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9215.6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8080.2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7356.8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7579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8118.4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8820.4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8213.4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7678.6</v>
      </c>
      <c r="P50" s="22">
        <f t="shared" si="1"/>
        <v>104858</v>
      </c>
    </row>
    <row r="51" spans="1:16" x14ac:dyDescent="0.3">
      <c r="A51" s="13">
        <v>982531950</v>
      </c>
      <c r="B51" s="14" t="s">
        <v>291</v>
      </c>
      <c r="C51" s="14" t="s">
        <v>89</v>
      </c>
      <c r="D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91535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104879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96101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98300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76430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95915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105318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116289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106829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81954</v>
      </c>
      <c r="P51" s="22">
        <f t="shared" si="1"/>
        <v>1181740</v>
      </c>
    </row>
    <row r="52" spans="1:16" x14ac:dyDescent="0.3">
      <c r="A52" s="13">
        <v>974760673</v>
      </c>
      <c r="B52" s="14" t="s">
        <v>292</v>
      </c>
      <c r="C52" s="14" t="s">
        <v>92</v>
      </c>
      <c r="D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762756.2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723844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755774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891664.6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910220.2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673572.8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599317.19999999995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1197634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548659.6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509496</v>
      </c>
      <c r="P52" s="22">
        <f t="shared" si="1"/>
        <v>8617217.8000000007</v>
      </c>
    </row>
    <row r="53" spans="1:16" x14ac:dyDescent="0.3">
      <c r="A53" s="13">
        <v>975936333</v>
      </c>
      <c r="B53" s="14" t="s">
        <v>220</v>
      </c>
      <c r="C53" s="14" t="s">
        <v>221</v>
      </c>
      <c r="D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231.20000000000002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168.4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145.20000000000002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391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157.80000000000001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234.60000000000002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235.60000000000002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175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204.8</v>
      </c>
      <c r="P53" s="22">
        <f t="shared" si="1"/>
        <v>3070.6000000000004</v>
      </c>
    </row>
    <row r="54" spans="1:16" x14ac:dyDescent="0.3">
      <c r="A54" s="13">
        <v>974761262</v>
      </c>
      <c r="B54" s="14" t="s">
        <v>293</v>
      </c>
      <c r="C54" s="14" t="s">
        <v>95</v>
      </c>
      <c r="D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17825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19929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21778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19206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17990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19465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18587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16697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15040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11219</v>
      </c>
      <c r="P54" s="22">
        <f t="shared" si="1"/>
        <v>214000</v>
      </c>
    </row>
    <row r="55" spans="1:16" x14ac:dyDescent="0.3">
      <c r="A55" s="13">
        <v>974761076</v>
      </c>
      <c r="B55" s="14" t="s">
        <v>294</v>
      </c>
      <c r="C55" s="14" t="s">
        <v>98</v>
      </c>
      <c r="D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17713870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13898185.199999999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13264503.4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12014418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5984135.4000000004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7523941.8000000007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7318484.5999999996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8248664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7052522.4000000004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12715609.800000001</v>
      </c>
      <c r="P55" s="22">
        <f t="shared" si="1"/>
        <v>124240060.19999999</v>
      </c>
    </row>
    <row r="56" spans="1:16" x14ac:dyDescent="0.3">
      <c r="A56" s="39"/>
      <c r="B56" s="14" t="s">
        <v>295</v>
      </c>
      <c r="C56" s="14" t="s">
        <v>224</v>
      </c>
      <c r="D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108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37.4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167.8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188.60000000000002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201.60000000000002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221.20000000000002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85.4</v>
      </c>
      <c r="P56" s="22">
        <f t="shared" si="1"/>
        <v>1838.2</v>
      </c>
    </row>
    <row r="57" spans="1:16" x14ac:dyDescent="0.3">
      <c r="A57" s="13">
        <v>874761222</v>
      </c>
      <c r="B57" s="14" t="s">
        <v>296</v>
      </c>
      <c r="C57" s="14" t="s">
        <v>228</v>
      </c>
      <c r="D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0.60000000000000009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0.2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0.60000000000000009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0.60000000000000009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0.8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0.4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1.2000000000000002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0.2</v>
      </c>
      <c r="P57" s="22">
        <f t="shared" si="1"/>
        <v>5.6000000000000014</v>
      </c>
    </row>
    <row r="58" spans="1:16" x14ac:dyDescent="0.3">
      <c r="A58" s="13">
        <v>881143712</v>
      </c>
      <c r="B58" s="14" t="s">
        <v>297</v>
      </c>
      <c r="C58" s="14" t="s">
        <v>156</v>
      </c>
      <c r="D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22</v>
      </c>
    </row>
    <row r="59" spans="1:16" x14ac:dyDescent="0.3">
      <c r="A59" s="13">
        <v>971040238</v>
      </c>
      <c r="B59" s="14" t="s">
        <v>298</v>
      </c>
      <c r="C59" s="14" t="s">
        <v>176</v>
      </c>
      <c r="D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165489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191836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191620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213819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197094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232062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226683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252694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217981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162411</v>
      </c>
      <c r="P59" s="22">
        <f t="shared" si="1"/>
        <v>2419691</v>
      </c>
    </row>
    <row r="60" spans="1:16" x14ac:dyDescent="0.3">
      <c r="A60" s="13">
        <v>974761122</v>
      </c>
      <c r="B60" s="14" t="s">
        <v>299</v>
      </c>
      <c r="C60" s="14" t="s">
        <v>53</v>
      </c>
      <c r="D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1667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1964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1843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2041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1387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1545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1628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2070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1701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1405</v>
      </c>
      <c r="P60" s="22">
        <f t="shared" si="1"/>
        <v>20933</v>
      </c>
    </row>
    <row r="61" spans="1:16" x14ac:dyDescent="0.3">
      <c r="A61" s="13">
        <v>960885406</v>
      </c>
      <c r="B61" s="14" t="s">
        <v>300</v>
      </c>
      <c r="C61" s="14" t="s">
        <v>159</v>
      </c>
      <c r="D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</v>
      </c>
      <c r="P61" s="22">
        <f t="shared" si="1"/>
        <v>20</v>
      </c>
    </row>
    <row r="62" spans="1:16" x14ac:dyDescent="0.3">
      <c r="A62" s="13">
        <v>982583462</v>
      </c>
      <c r="B62" s="14" t="s">
        <v>301</v>
      </c>
      <c r="C62" s="14" t="s">
        <v>162</v>
      </c>
      <c r="D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15203.4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16165.6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17693.8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5116.3999999999996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3507.6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4295.3999999999996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4978.8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5101.8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4309.2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3541.6</v>
      </c>
      <c r="P62" s="22">
        <f t="shared" si="1"/>
        <v>109838</v>
      </c>
    </row>
    <row r="63" spans="1:16" x14ac:dyDescent="0.3">
      <c r="A63" s="15">
        <v>986186999</v>
      </c>
      <c r="B63" s="16" t="s">
        <v>302</v>
      </c>
      <c r="C63" s="16" t="s">
        <v>165</v>
      </c>
      <c r="D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56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58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392</v>
      </c>
    </row>
    <row r="64" spans="1:16" x14ac:dyDescent="0.3">
      <c r="A64" s="15">
        <v>971032081</v>
      </c>
      <c r="B64" s="16" t="s">
        <v>303</v>
      </c>
      <c r="C64" s="16" t="s">
        <v>102</v>
      </c>
      <c r="D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732049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832128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803218.4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845693.20000000007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688384.2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766659.8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826814.8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890050.20000000007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815777.8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554334.4</v>
      </c>
      <c r="P64" s="23">
        <f t="shared" si="1"/>
        <v>9074465.8000000007</v>
      </c>
    </row>
    <row r="65" spans="1:16" x14ac:dyDescent="0.3">
      <c r="A65" s="15">
        <v>971526920</v>
      </c>
      <c r="B65" s="16" t="s">
        <v>304</v>
      </c>
      <c r="C65" s="16" t="s">
        <v>105</v>
      </c>
      <c r="D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280714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160793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118789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69378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83277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83449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88640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236071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80662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39996</v>
      </c>
      <c r="P65" s="23">
        <f t="shared" si="1"/>
        <v>1412611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</v>
      </c>
      <c r="P66" s="23">
        <f t="shared" si="1"/>
        <v>13</v>
      </c>
    </row>
    <row r="67" spans="1:16" x14ac:dyDescent="0.3">
      <c r="A67" s="15">
        <v>964965226</v>
      </c>
      <c r="B67" s="16" t="s">
        <v>305</v>
      </c>
      <c r="C67" s="16" t="s">
        <v>306</v>
      </c>
      <c r="D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230</v>
      </c>
      <c r="C68" s="16" t="s">
        <v>231</v>
      </c>
      <c r="D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35.6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35.800000000000004</v>
      </c>
    </row>
    <row r="69" spans="1:16" x14ac:dyDescent="0.3">
      <c r="A69" s="15">
        <v>914459265</v>
      </c>
      <c r="B69" s="16" t="s">
        <v>307</v>
      </c>
      <c r="C69" s="16" t="s">
        <v>168</v>
      </c>
      <c r="D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116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3740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88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</v>
      </c>
      <c r="P69" s="23">
        <f t="shared" si="2"/>
        <v>4192</v>
      </c>
    </row>
    <row r="70" spans="1:16" x14ac:dyDescent="0.3">
      <c r="A70" s="15">
        <v>974761343</v>
      </c>
      <c r="B70" s="16" t="s">
        <v>308</v>
      </c>
      <c r="C70" s="16" t="s">
        <v>111</v>
      </c>
      <c r="D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55438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55905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57185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56171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56210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55088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58282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61362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60935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56602</v>
      </c>
      <c r="P70" s="23">
        <f t="shared" si="2"/>
        <v>681192</v>
      </c>
    </row>
    <row r="71" spans="1:16" x14ac:dyDescent="0.3">
      <c r="A71" s="15">
        <v>942110464</v>
      </c>
      <c r="B71" s="16" t="s">
        <v>309</v>
      </c>
      <c r="C71" s="16" t="s">
        <v>234</v>
      </c>
      <c r="D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6554.8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2953.2000000000003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2663.4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2337.2000000000003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1670.6000000000001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2549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2745.2000000000003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2995.4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2737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1125.6000000000001</v>
      </c>
      <c r="P71" s="23">
        <f t="shared" si="2"/>
        <v>33661.4</v>
      </c>
    </row>
    <row r="72" spans="1:16" x14ac:dyDescent="0.3">
      <c r="A72" s="15">
        <v>970018131</v>
      </c>
      <c r="B72" s="16" t="s">
        <v>310</v>
      </c>
      <c r="C72" s="16" t="s">
        <v>114</v>
      </c>
      <c r="D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6736.4000000000005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15486.800000000001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52051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6273.4000000000005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1060.2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14656.2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206924.80000000002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225068.2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139204.4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56710.400000000001</v>
      </c>
      <c r="P72" s="23">
        <f t="shared" si="2"/>
        <v>740513</v>
      </c>
    </row>
    <row r="73" spans="1:16" x14ac:dyDescent="0.3">
      <c r="A73" s="15">
        <v>974760746</v>
      </c>
      <c r="B73" s="16" t="s">
        <v>311</v>
      </c>
      <c r="C73" s="16" t="s">
        <v>237</v>
      </c>
      <c r="D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1836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1809.2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1812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1904.4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1424.8000000000002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1628.4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1767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1931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2002.8000000000002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1074.8</v>
      </c>
      <c r="P73" s="23">
        <f t="shared" si="2"/>
        <v>20967.199999999997</v>
      </c>
    </row>
    <row r="74" spans="1:16" x14ac:dyDescent="0.3">
      <c r="A74" s="15">
        <v>916132727</v>
      </c>
      <c r="B74" s="16" t="s">
        <v>312</v>
      </c>
      <c r="C74" s="16" t="s">
        <v>171</v>
      </c>
      <c r="D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6</v>
      </c>
    </row>
    <row r="75" spans="1:16" x14ac:dyDescent="0.3">
      <c r="A75" s="15">
        <v>921693230</v>
      </c>
      <c r="B75" s="16" t="s">
        <v>313</v>
      </c>
      <c r="C75" s="16" t="s">
        <v>174</v>
      </c>
      <c r="D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</v>
      </c>
      <c r="P75" s="23">
        <f t="shared" si="2"/>
        <v>194</v>
      </c>
    </row>
    <row r="76" spans="1:16" x14ac:dyDescent="0.3">
      <c r="A76" s="67"/>
      <c r="B76" s="16"/>
      <c r="C76" s="16"/>
      <c r="D76" s="40"/>
      <c r="E76" s="40"/>
      <c r="F76" s="40"/>
      <c r="G76" s="47"/>
      <c r="H76" s="47"/>
      <c r="I76" s="47"/>
      <c r="J76" s="47"/>
      <c r="K76" s="47"/>
      <c r="L76" s="47"/>
      <c r="M76" s="47"/>
      <c r="N76" s="47"/>
      <c r="O76" s="47"/>
      <c r="P76" s="23">
        <f>SUBTOTAL(109,Vekting[Sum])</f>
        <v>201621242.40000001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314</v>
      </c>
      <c r="C2" s="35" t="s">
        <v>315</v>
      </c>
      <c r="D2" s="35" t="s">
        <v>316</v>
      </c>
      <c r="E2" s="35" t="s">
        <v>317</v>
      </c>
      <c r="F2" s="35" t="s">
        <v>318</v>
      </c>
      <c r="G2" s="36" t="s">
        <v>319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320</v>
      </c>
      <c r="F3" s="35" t="s">
        <v>321</v>
      </c>
      <c r="G3" s="36">
        <v>3301540</v>
      </c>
    </row>
    <row r="4" spans="2:7" x14ac:dyDescent="0.3">
      <c r="B4" s="35" t="s">
        <v>181</v>
      </c>
      <c r="C4" s="35" t="s">
        <v>180</v>
      </c>
      <c r="D4" s="35" t="s">
        <v>182</v>
      </c>
      <c r="E4" s="35" t="s">
        <v>320</v>
      </c>
      <c r="F4" s="35" t="s">
        <v>321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320</v>
      </c>
      <c r="F5" s="35" t="s">
        <v>321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320</v>
      </c>
      <c r="F6" s="35" t="s">
        <v>321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320</v>
      </c>
      <c r="F7" s="35" t="s">
        <v>321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320</v>
      </c>
      <c r="F8" s="35" t="s">
        <v>321</v>
      </c>
      <c r="G8" s="36">
        <v>1385</v>
      </c>
    </row>
    <row r="9" spans="2:7" x14ac:dyDescent="0.3">
      <c r="B9" s="35" t="s">
        <v>184</v>
      </c>
      <c r="C9" s="35" t="s">
        <v>183</v>
      </c>
      <c r="D9" s="35" t="s">
        <v>185</v>
      </c>
      <c r="E9" s="35" t="s">
        <v>320</v>
      </c>
      <c r="F9" s="35" t="s">
        <v>321</v>
      </c>
      <c r="G9" s="36">
        <v>4700</v>
      </c>
    </row>
    <row r="10" spans="2:7" x14ac:dyDescent="0.3">
      <c r="B10" s="35" t="s">
        <v>134</v>
      </c>
      <c r="C10" s="35" t="s">
        <v>133</v>
      </c>
      <c r="D10" s="35" t="s">
        <v>135</v>
      </c>
      <c r="E10" s="35" t="s">
        <v>320</v>
      </c>
      <c r="F10" s="35" t="s">
        <v>321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320</v>
      </c>
      <c r="F11" s="35" t="s">
        <v>321</v>
      </c>
      <c r="G11" s="36">
        <v>156648</v>
      </c>
    </row>
    <row r="12" spans="2:7" x14ac:dyDescent="0.3">
      <c r="B12" s="35" t="s">
        <v>190</v>
      </c>
      <c r="C12" s="35" t="s">
        <v>189</v>
      </c>
      <c r="D12" s="35" t="s">
        <v>191</v>
      </c>
      <c r="E12" s="35" t="s">
        <v>320</v>
      </c>
      <c r="F12" s="35" t="s">
        <v>321</v>
      </c>
      <c r="G12" s="36">
        <v>12557</v>
      </c>
    </row>
    <row r="13" spans="2:7" x14ac:dyDescent="0.3">
      <c r="B13" s="35" t="s">
        <v>193</v>
      </c>
      <c r="C13" s="35" t="s">
        <v>192</v>
      </c>
      <c r="D13" s="35" t="s">
        <v>194</v>
      </c>
      <c r="E13" s="35" t="s">
        <v>320</v>
      </c>
      <c r="F13" s="35" t="s">
        <v>321</v>
      </c>
      <c r="G13" s="36">
        <v>1411</v>
      </c>
    </row>
    <row r="14" spans="2:7" x14ac:dyDescent="0.3">
      <c r="B14" s="35" t="s">
        <v>196</v>
      </c>
      <c r="C14" s="35" t="s">
        <v>195</v>
      </c>
      <c r="D14" s="35" t="s">
        <v>197</v>
      </c>
      <c r="E14" s="35" t="s">
        <v>320</v>
      </c>
      <c r="F14" s="35" t="s">
        <v>321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320</v>
      </c>
      <c r="F15" s="35" t="s">
        <v>321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320</v>
      </c>
      <c r="F16" s="35" t="s">
        <v>321</v>
      </c>
      <c r="G16" s="36">
        <v>69608</v>
      </c>
    </row>
    <row r="17" spans="2:7" x14ac:dyDescent="0.3">
      <c r="B17" s="35" t="s">
        <v>146</v>
      </c>
      <c r="C17" s="35" t="s">
        <v>145</v>
      </c>
      <c r="D17" s="35" t="s">
        <v>147</v>
      </c>
      <c r="E17" s="35" t="s">
        <v>320</v>
      </c>
      <c r="F17" s="35" t="s">
        <v>321</v>
      </c>
      <c r="G17" s="36">
        <v>4663</v>
      </c>
    </row>
    <row r="18" spans="2:7" x14ac:dyDescent="0.3">
      <c r="B18" s="35" t="s">
        <v>202</v>
      </c>
      <c r="C18" s="35" t="s">
        <v>201</v>
      </c>
      <c r="D18" s="35" t="s">
        <v>203</v>
      </c>
      <c r="E18" s="35" t="s">
        <v>320</v>
      </c>
      <c r="F18" s="35" t="s">
        <v>321</v>
      </c>
      <c r="G18" s="36">
        <v>88235</v>
      </c>
    </row>
    <row r="19" spans="2:7" x14ac:dyDescent="0.3">
      <c r="B19" s="35" t="s">
        <v>205</v>
      </c>
      <c r="C19" s="35" t="s">
        <v>204</v>
      </c>
      <c r="D19" s="35" t="s">
        <v>206</v>
      </c>
      <c r="E19" s="35" t="s">
        <v>320</v>
      </c>
      <c r="F19" s="35" t="s">
        <v>321</v>
      </c>
      <c r="G19" s="36">
        <v>3370</v>
      </c>
    </row>
    <row r="20" spans="2:7" x14ac:dyDescent="0.3">
      <c r="B20" s="35" t="s">
        <v>205</v>
      </c>
      <c r="C20" s="35" t="s">
        <v>204</v>
      </c>
      <c r="D20" s="35" t="s">
        <v>206</v>
      </c>
      <c r="E20" s="35" t="s">
        <v>320</v>
      </c>
      <c r="F20" s="35" t="s">
        <v>321</v>
      </c>
      <c r="G20" s="36">
        <v>236</v>
      </c>
    </row>
    <row r="21" spans="2:7" x14ac:dyDescent="0.3">
      <c r="B21" s="35" t="s">
        <v>211</v>
      </c>
      <c r="C21" s="35" t="s">
        <v>210</v>
      </c>
      <c r="D21" s="35" t="s">
        <v>212</v>
      </c>
      <c r="E21" s="35" t="s">
        <v>320</v>
      </c>
      <c r="F21" s="35" t="s">
        <v>321</v>
      </c>
      <c r="G21" s="36">
        <v>1924</v>
      </c>
    </row>
    <row r="22" spans="2:7" x14ac:dyDescent="0.3">
      <c r="B22" s="35" t="s">
        <v>214</v>
      </c>
      <c r="C22" s="35" t="s">
        <v>213</v>
      </c>
      <c r="D22" s="35" t="s">
        <v>215</v>
      </c>
      <c r="E22" s="35" t="s">
        <v>320</v>
      </c>
      <c r="F22" s="35" t="s">
        <v>321</v>
      </c>
      <c r="G22" s="36">
        <v>1566</v>
      </c>
    </row>
    <row r="23" spans="2:7" x14ac:dyDescent="0.3">
      <c r="B23" s="35" t="s">
        <v>217</v>
      </c>
      <c r="C23" s="35" t="s">
        <v>216</v>
      </c>
      <c r="D23" s="35" t="s">
        <v>218</v>
      </c>
      <c r="E23" s="35" t="s">
        <v>320</v>
      </c>
      <c r="F23" s="35" t="s">
        <v>321</v>
      </c>
      <c r="G23" s="36">
        <v>215841</v>
      </c>
    </row>
    <row r="24" spans="2:7" x14ac:dyDescent="0.3">
      <c r="B24" s="35" t="s">
        <v>152</v>
      </c>
      <c r="C24" s="35" t="s">
        <v>151</v>
      </c>
      <c r="D24" s="35" t="s">
        <v>153</v>
      </c>
      <c r="E24" s="35" t="s">
        <v>320</v>
      </c>
      <c r="F24" s="35" t="s">
        <v>321</v>
      </c>
      <c r="G24" s="36">
        <v>11203</v>
      </c>
    </row>
    <row r="25" spans="2:7" x14ac:dyDescent="0.3">
      <c r="B25" s="35" t="s">
        <v>152</v>
      </c>
      <c r="C25" s="35" t="s">
        <v>151</v>
      </c>
      <c r="D25" s="35" t="s">
        <v>153</v>
      </c>
      <c r="E25" s="35" t="s">
        <v>320</v>
      </c>
      <c r="F25" s="35" t="s">
        <v>321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320</v>
      </c>
      <c r="F26" s="35" t="s">
        <v>321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320</v>
      </c>
      <c r="F27" s="35" t="s">
        <v>321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320</v>
      </c>
      <c r="F28" s="35" t="s">
        <v>321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320</v>
      </c>
      <c r="F29" s="35" t="s">
        <v>321</v>
      </c>
      <c r="G29" s="36">
        <v>1083372</v>
      </c>
    </row>
    <row r="30" spans="2:7" x14ac:dyDescent="0.3">
      <c r="B30" s="35" t="s">
        <v>223</v>
      </c>
      <c r="C30" s="35" t="s">
        <v>222</v>
      </c>
      <c r="D30" s="35" t="s">
        <v>224</v>
      </c>
      <c r="E30" s="35" t="s">
        <v>320</v>
      </c>
      <c r="F30" s="35" t="s">
        <v>321</v>
      </c>
      <c r="G30" s="36">
        <v>349</v>
      </c>
    </row>
    <row r="31" spans="2:7" x14ac:dyDescent="0.3">
      <c r="B31" s="35" t="s">
        <v>227</v>
      </c>
      <c r="C31" s="35" t="s">
        <v>226</v>
      </c>
      <c r="D31" s="35" t="s">
        <v>228</v>
      </c>
      <c r="E31" s="35" t="s">
        <v>320</v>
      </c>
      <c r="F31" s="35" t="s">
        <v>321</v>
      </c>
      <c r="G31" s="36">
        <v>1989</v>
      </c>
    </row>
    <row r="32" spans="2:7" x14ac:dyDescent="0.3">
      <c r="B32" s="35" t="s">
        <v>161</v>
      </c>
      <c r="C32" s="35" t="s">
        <v>160</v>
      </c>
      <c r="D32" s="35" t="s">
        <v>162</v>
      </c>
      <c r="E32" s="35" t="s">
        <v>320</v>
      </c>
      <c r="F32" s="35" t="s">
        <v>321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320</v>
      </c>
      <c r="F33" s="35" t="s">
        <v>321</v>
      </c>
      <c r="G33" s="36">
        <v>747989</v>
      </c>
    </row>
    <row r="34" spans="2:7" x14ac:dyDescent="0.3">
      <c r="B34" s="35" t="s">
        <v>322</v>
      </c>
      <c r="C34" s="35" t="s">
        <v>323</v>
      </c>
      <c r="D34" s="35" t="s">
        <v>324</v>
      </c>
      <c r="E34" s="35" t="s">
        <v>320</v>
      </c>
      <c r="F34" s="35" t="s">
        <v>321</v>
      </c>
      <c r="G34" s="36">
        <v>2</v>
      </c>
    </row>
    <row r="35" spans="2:7" x14ac:dyDescent="0.3">
      <c r="B35" s="35" t="s">
        <v>233</v>
      </c>
      <c r="C35" s="35" t="s">
        <v>232</v>
      </c>
      <c r="D35" s="35" t="s">
        <v>234</v>
      </c>
      <c r="E35" s="35" t="s">
        <v>320</v>
      </c>
      <c r="F35" s="35" t="s">
        <v>321</v>
      </c>
      <c r="G35" s="36">
        <v>39781</v>
      </c>
    </row>
    <row r="36" spans="2:7" x14ac:dyDescent="0.3">
      <c r="B36" s="35" t="s">
        <v>236</v>
      </c>
      <c r="C36" s="35" t="s">
        <v>235</v>
      </c>
      <c r="D36" s="35" t="s">
        <v>237</v>
      </c>
      <c r="E36" s="35" t="s">
        <v>320</v>
      </c>
      <c r="F36" s="35" t="s">
        <v>321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093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371e8e2-a9e8-46df-a91b-761db99c8728"/>
    <ds:schemaRef ds:uri="http://schemas.microsoft.com/office/infopath/2007/PartnerControls"/>
    <ds:schemaRef ds:uri="7bfd8652-9f54-45a4-9684-efa1596a6182"/>
  </ds:schemaRefs>
</ds:datastoreItem>
</file>

<file path=customXml/itemProps2.xml><?xml version="1.0" encoding="utf-8"?>
<ds:datastoreItem xmlns:ds="http://schemas.openxmlformats.org/officeDocument/2006/customXml" ds:itemID="{C3D6F90C-AA91-4DB7-84FA-E522396C0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2025-09-02T07:14:10Z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  <property fmtid="{D5CDD505-2E9C-101B-9397-08002B2CF9AE}" pid="10" name="MediaServiceImageTags">
    <vt:lpwstr/>
  </property>
</Properties>
</file>