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E4F8EC4C-D508-49DF-B282-BBCFA2ED0181}" xr6:coauthVersionLast="47" xr6:coauthVersionMax="47" xr10:uidLastSave="{00000000-0000-0000-0000-000000000000}"/>
  <bookViews>
    <workbookView xWindow="348" yWindow="2388" windowWidth="31452" windowHeight="13452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6" l="1"/>
  <c r="I45" i="16"/>
  <c r="H45" i="16"/>
  <c r="P9" i="67"/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30" i="36" l="1"/>
  <c r="P47" i="72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<sst xmlns="http://schemas.openxmlformats.org/spreadsheetml/2006/main" count="761" uniqueCount="326">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</sst>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Border="0"/>
  </cellStyleXfs>
  <cellXfs count="74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6" fontId="2" fillId="0" borderId="3" xfId="3" applyNumberFormat="1" applyFont="1" applyFill="1" applyBorder="1" applyAlignment="1">
      <alignment horizontal="left"/>
    </xf>
    <xf numFmtId="166" fontId="2" fillId="0" borderId="4" xfId="3" applyNumberFormat="1" applyFont="1" applyFill="1" applyBorder="1"/>
    <xf numFmtId="166" fontId="0" fillId="0" borderId="1" xfId="3" applyNumberFormat="1" applyFont="1" applyFill="1" applyBorder="1" applyAlignment="1">
      <alignment horizontal="left"/>
    </xf>
    <xf numFmtId="166" fontId="0" fillId="0" borderId="6" xfId="3" applyNumberFormat="1" applyFont="1" applyFill="1" applyBorder="1"/>
    <xf numFmtId="166" fontId="0" fillId="0" borderId="9" xfId="3" applyNumberFormat="1" applyFont="1" applyFill="1" applyBorder="1"/>
    <xf numFmtId="166" fontId="0" fillId="0" borderId="0" xfId="3" applyNumberFormat="1" applyFont="1" applyFill="1" applyBorder="1"/>
    <xf numFmtId="166" fontId="0" fillId="0" borderId="0" xfId="3" applyNumberFormat="1" applyFont="1" applyFill="1" applyBorder="1" applyAlignment="1">
      <alignment horizontal="left"/>
    </xf>
    <xf numFmtId="166" fontId="2" fillId="0" borderId="0" xfId="3" applyNumberFormat="1" applyFont="1" applyAlignment="1">
      <alignment horizontal="left"/>
    </xf>
    <xf numFmtId="166" fontId="2" fillId="0" borderId="0" xfId="3" applyNumberFormat="1" applyFont="1"/>
    <xf numFmtId="166" fontId="0" fillId="0" borderId="0" xfId="3" applyNumberFormat="1" applyFont="1" applyAlignment="1">
      <alignment horizontal="left"/>
    </xf>
    <xf numFmtId="166" fontId="0" fillId="0" borderId="0" xfId="3" applyNumberFormat="1" applyFont="1"/>
    <xf numFmtId="166" fontId="0" fillId="0" borderId="1" xfId="3" applyNumberFormat="1" applyFont="1" applyFill="1" applyBorder="1"/>
    <xf numFmtId="166" fontId="0" fillId="0" borderId="1" xfId="3" applyNumberFormat="1" applyFont="1" applyBorder="1"/>
    <xf numFmtId="166" fontId="0" fillId="0" borderId="11" xfId="3" applyNumberFormat="1" applyFont="1" applyBorder="1"/>
    <xf numFmtId="0" fontId="0" fillId="6" borderId="0" xfId="0" applyFill="1"/>
    <xf numFmtId="166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6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6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6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6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6" fillId="0" borderId="8" xfId="0" applyFont="1" applyFill="1" applyBorder="1"/>
    <xf numFmtId="166" fontId="0" fillId="0" borderId="0" xfId="0" applyNumberFormat="1"/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30" totalsRowCount="1" headerRowDxfId="118" dataDxfId="116" headerRowBorderDxfId="117" tableBorderDxfId="115" totalsRowBorderDxfId="114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113" totalsRowDxfId="15"/>
    <tableColumn id="2" xr3:uid="{767552FA-2198-4662-A25F-104E6BE7F324}" name="Navn" dataDxfId="112" totalsRowDxfId="14"/>
    <tableColumn id="3" xr3:uid="{861DA1F5-B8F4-46AE-BDDA-05A84F145329}" name="Forkortelse/kommunenummer" dataDxfId="111" totalsRowDxfId="13"/>
    <tableColumn id="5" xr3:uid="{BFCF8DDF-AA42-4BE2-8F1C-E687B84A7E62}" name="Jan" dataDxfId="110" totalsRowDxfId="12" totalsRowCellStyle="Komma"/>
    <tableColumn id="6" xr3:uid="{FAF97206-4ADB-4D77-88F1-B41B355AD335}" name="Feb" dataDxfId="109" totalsRowDxfId="11" totalsRowCellStyle="Komma"/>
    <tableColumn id="7" xr3:uid="{DF651755-63C7-4451-B747-8E7A6ACEEBFA}" name="Mar" dataDxfId="108" totalsRowDxfId="10" totalsRowCellStyle="Komma"/>
    <tableColumn id="8" xr3:uid="{F7734220-ACDC-4F03-BE69-7DC586024079}" name="Apr" dataDxfId="107" totalsRowDxfId="9" totalsRowCellStyle="Komma"/>
    <tableColumn id="9" xr3:uid="{F1106793-1CDE-4F7F-B14C-831130A531B5}" name="Mai" dataDxfId="106" totalsRowDxfId="8" totalsRowCellStyle="Komma"/>
    <tableColumn id="10" xr3:uid="{4DE1E84E-233C-45F0-AD71-53AE5BD07D2B}" name="Jun" dataDxfId="105" totalsRowDxfId="7" totalsRowCellStyle="Komma"/>
    <tableColumn id="11" xr3:uid="{2EEB9648-43E5-4B66-92DB-E82CF0BABED4}" name="Jul" dataDxfId="104" totalsRowDxfId="6" totalsRowCellStyle="Komma"/>
    <tableColumn id="12" xr3:uid="{03D8E0CA-6842-4B25-80AC-ABC0EF758DAD}" name="Aug" dataDxfId="103" totalsRowDxfId="5" totalsRowCellStyle="Komma"/>
    <tableColumn id="13" xr3:uid="{DA4DF336-CCD0-425F-B72D-72D36DB5437A}" name="Sep" dataDxfId="102" totalsRowDxfId="4" totalsRowCellStyle="Komma"/>
    <tableColumn id="14" xr3:uid="{3E9BD780-DA98-4592-AF58-F1DF65DEDFA8}" name="Okt" dataDxfId="101" totalsRowDxfId="3" totalsRowCellStyle="Komma"/>
    <tableColumn id="15" xr3:uid="{785F95B3-E5F8-44C8-8D76-DD4416F2F60A}" name="Nov" dataDxfId="100" totalsRowDxfId="2" totalsRowCellStyle="Komma"/>
    <tableColumn id="16" xr3:uid="{50DC89A4-C169-46AB-A592-7DC62D61D969}" name="Des" dataDxfId="99" totalsRowDxfId="1" totalsRowCellStyle="Komma"/>
    <tableColumn id="17" xr3:uid="{176E6560-81EB-4737-8945-E67A1D4EC1A2}" name="Sum" totalsRowFunction="sum" dataDxfId="98" totalsRowDxfId="0" totalsRowCellStyle="Komma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97" dataDxfId="96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95"/>
    <tableColumn id="2" xr3:uid="{B252DDA8-FED0-4777-81A0-60960D4D5BAD}" name="Navn" dataDxfId="94"/>
    <tableColumn id="3" xr3:uid="{3B5D4376-3422-4B94-A395-50A521143C44}" name="Forkortelse/kommunenummer" dataDxfId="93"/>
    <tableColumn id="5" xr3:uid="{E2DDCCA3-FF05-4DBA-B1AB-E97E63544DFD}" name="Jan" dataDxfId="92"/>
    <tableColumn id="6" xr3:uid="{88599FAD-2221-43F3-97A4-C66D1A8D412A}" name="Feb" dataDxfId="91"/>
    <tableColumn id="7" xr3:uid="{6C8883C8-FA9B-46E3-A6E8-4F174CADAD1A}" name="Mar" dataDxfId="90"/>
    <tableColumn id="8" xr3:uid="{EF7D7481-95BB-4446-A6E8-EA4B171834F5}" name="Apr" dataDxfId="89"/>
    <tableColumn id="9" xr3:uid="{77550DBE-8E2E-48FE-8FD9-7D7224D0173E}" name="Mai" dataDxfId="88"/>
    <tableColumn id="10" xr3:uid="{C195DAEE-59D0-4142-8BAD-A34A7FAF89FC}" name="Jun" dataDxfId="87"/>
    <tableColumn id="11" xr3:uid="{523257D1-6F6E-4627-B671-D2B1E573E831}" name="Jul" dataDxfId="86"/>
    <tableColumn id="12" xr3:uid="{FF6286B4-EB5E-4046-9DAD-D3B84A625426}" name="Aug" dataDxfId="85"/>
    <tableColumn id="13" xr3:uid="{BA6E4BB0-FA86-42EA-88A0-E8EEE60C000E}" name="Sep" dataDxfId="84"/>
    <tableColumn id="14" xr3:uid="{A5154829-037C-46AC-B6CF-52E654E38606}" name="Okt" dataDxfId="83"/>
    <tableColumn id="15" xr3:uid="{CDA7A2FB-D31B-45BB-B180-FE1AFCF7046D}" name="Nov" dataDxfId="82"/>
    <tableColumn id="16" xr3:uid="{52A09F0B-C990-4131-9D63-18291B50EBD7}" name="Des" dataDxfId="81"/>
    <tableColumn id="17" xr3:uid="{0787AE75-087F-4AEB-994E-BE0DE92E5DE8}" name="Sum" dataDxfId="80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79" dataDxfId="78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77"/>
    <tableColumn id="2" xr3:uid="{008EE66E-00CF-4C5C-BD9B-2C4069D9C457}" name="Navn" dataDxfId="76"/>
    <tableColumn id="3" xr3:uid="{9B65EB42-E6F6-4B33-BE55-027E263746FE}" name="Forkortelse/kommunenummer" dataDxfId="75"/>
    <tableColumn id="5" xr3:uid="{7233F3B9-877D-46CD-9218-740ADA5E5476}" name="Jan" dataDxfId="74"/>
    <tableColumn id="6" xr3:uid="{93D5EB81-F687-4253-9931-12E1B0795DC6}" name="Feb" dataDxfId="73"/>
    <tableColumn id="7" xr3:uid="{A0B6DBE3-E965-43FF-AD99-174B689788F5}" name="Mar" dataDxfId="72"/>
    <tableColumn id="8" xr3:uid="{6A530A4C-0F28-4D98-93A8-211CA764F56C}" name="Apr" dataDxfId="71"/>
    <tableColumn id="9" xr3:uid="{77932266-5F04-46B4-A62D-28E4F77B4840}" name="Mai" dataDxfId="70"/>
    <tableColumn id="10" xr3:uid="{0797060B-3AB8-4375-A429-DF5B0D367F25}" name="Jun" dataDxfId="69"/>
    <tableColumn id="11" xr3:uid="{F66AB5B3-3B37-48D1-A164-55C0092C45C0}" name="Jul" dataDxfId="68"/>
    <tableColumn id="12" xr3:uid="{397B81B5-ED96-4FE7-88DD-DA1BAB04B7FF}" name="Aug" dataDxfId="67"/>
    <tableColumn id="13" xr3:uid="{084C0087-6E75-417B-90D2-1887BE5FC602}" name="Sep" dataDxfId="66"/>
    <tableColumn id="14" xr3:uid="{543EFD6E-3F7E-4C25-B453-524DEACF60E5}" name="Okt" dataDxfId="65"/>
    <tableColumn id="15" xr3:uid="{6B4CDC75-80DC-44A2-8A0C-AEDB61482B0B}" name="Nov" dataDxfId="64"/>
    <tableColumn id="16" xr3:uid="{02B46711-D332-4EA3-9B21-49DE9DA2E2B3}" name="Des" dataDxfId="63"/>
    <tableColumn id="17" xr3:uid="{6023FAA5-53A7-4E27-B06D-7D314FE91943}" name="Sum" dataDxfId="62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61" dataDxfId="60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59"/>
    <tableColumn id="2" xr3:uid="{EBD6A1A1-94FE-4719-8F6E-E905AD92E67B}" name="Navn" dataDxfId="58"/>
    <tableColumn id="3" xr3:uid="{0FE5F0F7-5F14-4D4E-84B6-AD8F6DEADD0B}" name="Forkortelse/kommunenummer" dataDxfId="57"/>
    <tableColumn id="5" xr3:uid="{7848A7F7-4445-40DB-8B0B-7B38A34924E0}" name="Jan" dataDxfId="56"/>
    <tableColumn id="6" xr3:uid="{89B1156A-AAF3-4003-A3A3-E4D74982F988}" name="Feb" dataDxfId="55"/>
    <tableColumn id="7" xr3:uid="{4FD8772D-6B9E-43AF-9B7B-B9273AB79670}" name="Mar" dataDxfId="54"/>
    <tableColumn id="8" xr3:uid="{6B07E722-0F00-41BF-8470-72F951CBCA24}" name="Apr" dataDxfId="53"/>
    <tableColumn id="9" xr3:uid="{49DFDA12-4725-472A-A94F-AC91F029906A}" name="Mai" dataDxfId="52"/>
    <tableColumn id="10" xr3:uid="{AD7B8E9A-3ADD-44B6-B67E-71C7204E09FA}" name="Jun" dataDxfId="51"/>
    <tableColumn id="11" xr3:uid="{E70F2C7C-8E08-439A-B6B5-2DCFAA734AAB}" name="Jul" dataDxfId="50"/>
    <tableColumn id="12" xr3:uid="{013E48F2-4619-490B-9D80-1CDB04840C0D}" name="Aug" dataDxfId="49"/>
    <tableColumn id="13" xr3:uid="{6F246DAB-AF2D-4A11-8AD5-D41264F70411}" name="Sep" dataDxfId="48"/>
    <tableColumn id="14" xr3:uid="{024DA0F4-09F0-42A5-83F4-8D70376BCDAE}" name="Okt" dataDxfId="47"/>
    <tableColumn id="15" xr3:uid="{3FABF140-9598-4EF6-BEFF-9E11558E085F}" name="Nov" dataDxfId="46"/>
    <tableColumn id="16" xr3:uid="{0F4EAA91-6AD7-41DC-BA47-C4B11D98198F}" name="Des" dataDxfId="45"/>
    <tableColumn id="17" xr3:uid="{40016AE0-EBA5-4279-92C2-2456056DA286}" name="Sum" dataDxfId="44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43" dataDxfId="41" headerRowBorderDxfId="42" tableBorderDxfId="40" totalsRowBorderDxfId="39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38"/>
    <tableColumn id="2" xr3:uid="{4E3C909C-9D3A-41EE-B326-9D71372C9806}" name="Navn" dataDxfId="37"/>
    <tableColumn id="3" xr3:uid="{E4B6CFC9-2EF8-4F89-BB79-309481DE9675}" name="Forkortelse/kommunenummer" dataDxfId="36"/>
    <tableColumn id="5" xr3:uid="{37B8400D-DFC4-4C41-A8B1-8B48CFF62AFE}" name="Jan" dataDxfId="35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34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33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32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31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30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29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28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27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26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25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24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23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22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21"/>
    <tableColumn id="2" xr3:uid="{DC0FD84F-3D72-44E6-B203-035A50F9C21D}" name="OrgNr" dataDxfId="20"/>
    <tableColumn id="3" xr3:uid="{B8E16774-1400-423B-B9D6-A4ABDFE99076}" name="ServiceOwnerCode" dataDxfId="19"/>
    <tableColumn id="4" xr3:uid="{02B4DF22-27AE-4673-9F33-FB1F3ADD6E99}" name="aar" dataDxfId="18"/>
    <tableColumn id="5" xr3:uid="{9AA2A929-FDDF-4C36-A164-45F427192EFD}" name="maaned" dataDxfId="17"/>
    <tableColumn id="6" xr3:uid="{E1B30C06-0D47-47D7-B18A-521B358A4278}" name="antall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D25" sqref="D25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showGridLines="0" zoomScaleNormal="100" workbookViewId="0">
      <selection activeCell="J39" sqref="J39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>
        <v>903674</v>
      </c>
      <c r="G3" s="30">
        <v>734445</v>
      </c>
      <c r="H3" s="30">
        <v>719878</v>
      </c>
      <c r="I3" s="30">
        <v>768535</v>
      </c>
      <c r="J3" s="30">
        <v>562060</v>
      </c>
      <c r="K3" s="30">
        <v>620995</v>
      </c>
      <c r="L3" s="30"/>
      <c r="M3" s="30"/>
      <c r="N3" s="30"/>
      <c r="O3" s="30"/>
      <c r="P3" s="30">
        <f>SUM(Melding[[#This Row],[Jan]:[Des]])</f>
        <v>6048711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>
        <v>92583</v>
      </c>
      <c r="G4" s="30">
        <v>95743</v>
      </c>
      <c r="H4" s="30">
        <v>83484</v>
      </c>
      <c r="I4" s="30">
        <v>106472</v>
      </c>
      <c r="J4" s="30">
        <v>228805</v>
      </c>
      <c r="K4" s="30">
        <v>562038</v>
      </c>
      <c r="L4" s="30"/>
      <c r="M4" s="30"/>
      <c r="N4" s="30"/>
      <c r="O4" s="30"/>
      <c r="P4" s="30">
        <f>SUM(Melding[[#This Row],[Jan]:[Des]])</f>
        <v>1353440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>
        <v>1961</v>
      </c>
      <c r="G5" s="30">
        <v>1485</v>
      </c>
      <c r="H5" s="30">
        <v>2360</v>
      </c>
      <c r="I5" s="30">
        <v>2802</v>
      </c>
      <c r="J5" s="30">
        <v>1931</v>
      </c>
      <c r="K5" s="30">
        <v>2510</v>
      </c>
      <c r="L5" s="30"/>
      <c r="M5" s="30"/>
      <c r="N5" s="30"/>
      <c r="O5" s="30"/>
      <c r="P5" s="30">
        <f>SUM(Melding[[#This Row],[Jan]:[Des]])</f>
        <v>16225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>
        <v>85999</v>
      </c>
      <c r="G6" s="30">
        <v>86383</v>
      </c>
      <c r="H6" s="30">
        <v>87645</v>
      </c>
      <c r="I6" s="30">
        <v>92364</v>
      </c>
      <c r="J6" s="30">
        <v>60978</v>
      </c>
      <c r="K6" s="30">
        <v>63988</v>
      </c>
      <c r="L6" s="30"/>
      <c r="M6" s="30"/>
      <c r="N6" s="30"/>
      <c r="O6" s="30"/>
      <c r="P6" s="30">
        <f>SUM(Melding[[#This Row],[Jan]:[Des]])</f>
        <v>621317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>
        <v>28583</v>
      </c>
      <c r="G7" s="30">
        <v>26571</v>
      </c>
      <c r="H7" s="30">
        <v>26097</v>
      </c>
      <c r="I7" s="30">
        <v>48141</v>
      </c>
      <c r="J7" s="30">
        <v>28736</v>
      </c>
      <c r="K7" s="30">
        <v>21798</v>
      </c>
      <c r="L7" s="30"/>
      <c r="M7" s="30"/>
      <c r="N7" s="30"/>
      <c r="O7" s="30"/>
      <c r="P7" s="30">
        <f>SUM(Melding[[#This Row],[Jan]:[Des]])</f>
        <v>371766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>
        <v>146</v>
      </c>
      <c r="G8" s="30">
        <v>93</v>
      </c>
      <c r="H8" s="30">
        <v>123</v>
      </c>
      <c r="I8" s="30">
        <v>132</v>
      </c>
      <c r="J8" s="30">
        <v>118</v>
      </c>
      <c r="K8" s="30">
        <v>173</v>
      </c>
      <c r="L8" s="30"/>
      <c r="M8" s="30"/>
      <c r="N8" s="30"/>
      <c r="O8" s="30"/>
      <c r="P8" s="30">
        <f>SUM(Melding[[#This Row],[Jan]:[Des]])</f>
        <v>1103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>
        <v>10</v>
      </c>
      <c r="G9" s="30">
        <v>52</v>
      </c>
      <c r="H9" s="30">
        <v>39</v>
      </c>
      <c r="I9" s="30">
        <v>56</v>
      </c>
      <c r="J9" s="30">
        <v>10</v>
      </c>
      <c r="K9" s="30">
        <v>22</v>
      </c>
      <c r="L9" s="30"/>
      <c r="M9" s="30"/>
      <c r="N9" s="30"/>
      <c r="O9" s="30"/>
      <c r="P9" s="30">
        <f>SUM(Melding[[#This Row],[Jan]:[Des]])</f>
        <v>323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>
        <v>1263</v>
      </c>
      <c r="G10" s="30">
        <v>837</v>
      </c>
      <c r="H10" s="30">
        <v>0</v>
      </c>
      <c r="I10" s="30">
        <v>0</v>
      </c>
      <c r="J10" s="30">
        <v>0</v>
      </c>
      <c r="K10" s="30">
        <v>0</v>
      </c>
      <c r="L10" s="30"/>
      <c r="M10" s="30"/>
      <c r="N10" s="30"/>
      <c r="O10" s="30"/>
      <c r="P10" s="30">
        <f>SUM(Melding[[#This Row],[Jan]:[Des]])</f>
        <v>5059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>
        <v>70</v>
      </c>
      <c r="G11" s="30">
        <v>302</v>
      </c>
      <c r="H11" s="30">
        <v>441</v>
      </c>
      <c r="I11" s="30">
        <v>44</v>
      </c>
      <c r="J11" s="30">
        <v>138</v>
      </c>
      <c r="K11" s="30">
        <v>627</v>
      </c>
      <c r="L11" s="30"/>
      <c r="M11" s="30"/>
      <c r="N11" s="30"/>
      <c r="O11" s="30"/>
      <c r="P11" s="30">
        <f>SUM(Melding[[#This Row],[Jan]:[Des]])</f>
        <v>2288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>
        <v>50080</v>
      </c>
      <c r="G12" s="30">
        <v>60195</v>
      </c>
      <c r="H12" s="30">
        <v>52107</v>
      </c>
      <c r="I12" s="30">
        <v>59963</v>
      </c>
      <c r="J12" s="30">
        <v>48022</v>
      </c>
      <c r="K12" s="30">
        <v>43671</v>
      </c>
      <c r="L12" s="30"/>
      <c r="M12" s="30"/>
      <c r="N12" s="30"/>
      <c r="O12" s="30"/>
      <c r="P12" s="30">
        <f>SUM(Melding[[#This Row],[Jan]:[Des]])</f>
        <v>459866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>
        <v>5281</v>
      </c>
      <c r="G13" s="30">
        <v>3433</v>
      </c>
      <c r="H13" s="30">
        <v>4540</v>
      </c>
      <c r="I13" s="30">
        <v>8573</v>
      </c>
      <c r="J13" s="30">
        <v>4397</v>
      </c>
      <c r="K13" s="30">
        <v>4728</v>
      </c>
      <c r="L13" s="30"/>
      <c r="M13" s="30"/>
      <c r="N13" s="30"/>
      <c r="O13" s="30"/>
      <c r="P13" s="30">
        <f>SUM(Melding[[#This Row],[Jan]:[Des]])</f>
        <v>39984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>
        <v>607299</v>
      </c>
      <c r="G14" s="30">
        <v>461684</v>
      </c>
      <c r="H14" s="30">
        <v>455560</v>
      </c>
      <c r="I14" s="30">
        <v>536040</v>
      </c>
      <c r="J14" s="30">
        <v>301487</v>
      </c>
      <c r="K14" s="30">
        <v>353853</v>
      </c>
      <c r="L14" s="30"/>
      <c r="M14" s="30"/>
      <c r="N14" s="30"/>
      <c r="O14" s="30"/>
      <c r="P14" s="30">
        <f>SUM(Melding[[#This Row],[Jan]:[Des]])</f>
        <v>4367718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>
        <v>8332</v>
      </c>
      <c r="G15" s="30">
        <v>16160</v>
      </c>
      <c r="H15" s="30">
        <v>4731</v>
      </c>
      <c r="I15" s="30">
        <v>2940</v>
      </c>
      <c r="J15" s="30">
        <v>848</v>
      </c>
      <c r="K15" s="30">
        <v>2378</v>
      </c>
      <c r="L15" s="30"/>
      <c r="M15" s="30"/>
      <c r="N15" s="30"/>
      <c r="O15" s="30"/>
      <c r="P15" s="30">
        <f>SUM(Melding[[#This Row],[Jan]:[Des]])</f>
        <v>43582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>
        <v>10</v>
      </c>
      <c r="G16" s="30">
        <v>7</v>
      </c>
      <c r="H16" s="30">
        <v>4</v>
      </c>
      <c r="I16" s="30">
        <v>5</v>
      </c>
      <c r="J16" s="30">
        <v>2</v>
      </c>
      <c r="K16" s="30">
        <v>1</v>
      </c>
      <c r="L16" s="30"/>
      <c r="M16" s="30"/>
      <c r="N16" s="30"/>
      <c r="O16" s="30"/>
      <c r="P16" s="30">
        <f>SUM(Melding[[#This Row],[Jan]:[Des]])</f>
        <v>44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>
        <v>103019</v>
      </c>
      <c r="G17" s="30">
        <v>24120</v>
      </c>
      <c r="H17" s="30">
        <v>27031</v>
      </c>
      <c r="I17" s="30">
        <v>26119</v>
      </c>
      <c r="J17" s="30">
        <v>10169</v>
      </c>
      <c r="K17" s="30">
        <v>38320</v>
      </c>
      <c r="L17" s="30"/>
      <c r="M17" s="30"/>
      <c r="N17" s="30"/>
      <c r="O17" s="30"/>
      <c r="P17" s="30">
        <f>SUM(Melding[[#This Row],[Jan]:[Des]])</f>
        <v>472085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/>
      <c r="M18" s="30"/>
      <c r="N18" s="30"/>
      <c r="O18" s="30"/>
      <c r="P18" s="30">
        <f>SUM(Melding[[#This Row],[Jan]:[Des]])</f>
        <v>0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>
        <v>5773</v>
      </c>
      <c r="G19" s="30">
        <v>5390</v>
      </c>
      <c r="H19" s="30">
        <v>5791</v>
      </c>
      <c r="I19" s="30">
        <v>5710</v>
      </c>
      <c r="J19" s="30">
        <v>5121</v>
      </c>
      <c r="K19" s="30">
        <v>5480</v>
      </c>
      <c r="L19" s="30"/>
      <c r="M19" s="30"/>
      <c r="N19" s="30"/>
      <c r="O19" s="30"/>
      <c r="P19" s="30">
        <f>SUM(Melding[[#This Row],[Jan]:[Des]])</f>
        <v>44068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>
        <v>65003</v>
      </c>
      <c r="G20" s="30">
        <v>59557</v>
      </c>
      <c r="H20" s="30">
        <v>64527</v>
      </c>
      <c r="I20" s="30">
        <v>63491</v>
      </c>
      <c r="J20" s="30">
        <v>50886</v>
      </c>
      <c r="K20" s="30">
        <v>60095</v>
      </c>
      <c r="L20" s="30"/>
      <c r="M20" s="30"/>
      <c r="N20" s="30"/>
      <c r="O20" s="30"/>
      <c r="P20" s="30">
        <f>SUM(Melding[[#This Row],[Jan]:[Des]])</f>
        <v>487972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>
        <v>552919</v>
      </c>
      <c r="G21" s="30">
        <v>464981</v>
      </c>
      <c r="H21" s="30">
        <v>548950</v>
      </c>
      <c r="I21" s="30">
        <v>417180</v>
      </c>
      <c r="J21" s="30">
        <v>457363</v>
      </c>
      <c r="K21" s="30">
        <v>323873</v>
      </c>
      <c r="L21" s="30"/>
      <c r="M21" s="30"/>
      <c r="N21" s="30"/>
      <c r="O21" s="30"/>
      <c r="P21" s="30">
        <f>SUM(Melding[[#This Row],[Jan]:[Des]])</f>
        <v>3321956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>
        <v>4887</v>
      </c>
      <c r="G22" s="30">
        <v>3893</v>
      </c>
      <c r="H22" s="30">
        <v>5927</v>
      </c>
      <c r="I22" s="30">
        <v>5655</v>
      </c>
      <c r="J22" s="30">
        <v>4761</v>
      </c>
      <c r="K22" s="30">
        <v>5141</v>
      </c>
      <c r="L22" s="30"/>
      <c r="M22" s="30"/>
      <c r="N22" s="30"/>
      <c r="O22" s="30"/>
      <c r="P22" s="30">
        <f>SUM(Melding[[#This Row],[Jan]:[Des]])</f>
        <v>41943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>
        <v>9863369</v>
      </c>
      <c r="G23" s="30">
        <v>5572127</v>
      </c>
      <c r="H23" s="30">
        <v>3950927</v>
      </c>
      <c r="I23" s="30">
        <v>3950344</v>
      </c>
      <c r="J23" s="30">
        <v>1674397</v>
      </c>
      <c r="K23" s="30">
        <v>2149202</v>
      </c>
      <c r="L23" s="30"/>
      <c r="M23" s="30"/>
      <c r="N23" s="30"/>
      <c r="O23" s="30"/>
      <c r="P23" s="30">
        <f>SUM(Melding[[#This Row],[Jan]:[Des]])</f>
        <v>33858240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/>
      <c r="M24" s="30"/>
      <c r="N24" s="30"/>
      <c r="O24" s="30"/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>
        <v>202894</v>
      </c>
      <c r="G25" s="30">
        <v>161371</v>
      </c>
      <c r="H25" s="30">
        <v>151189</v>
      </c>
      <c r="I25" s="30">
        <v>167898</v>
      </c>
      <c r="J25" s="30">
        <v>141614</v>
      </c>
      <c r="K25" s="30">
        <v>150620</v>
      </c>
      <c r="L25" s="30"/>
      <c r="M25" s="30"/>
      <c r="N25" s="30"/>
      <c r="O25" s="30"/>
      <c r="P25" s="30">
        <f>SUM(Melding[[#This Row],[Jan]:[Des]])</f>
        <v>1323519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>
        <v>140373</v>
      </c>
      <c r="G26" s="30">
        <v>90237</v>
      </c>
      <c r="H26" s="30">
        <v>134812</v>
      </c>
      <c r="I26" s="30">
        <v>67742</v>
      </c>
      <c r="J26" s="30">
        <v>27895</v>
      </c>
      <c r="K26" s="30">
        <v>55745</v>
      </c>
      <c r="L26" s="30"/>
      <c r="M26" s="30"/>
      <c r="N26" s="30"/>
      <c r="O26" s="30"/>
      <c r="P26" s="47">
        <f>SUM(Melding[[#This Row],[Jan]:[Des]])</f>
        <v>691931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19</v>
      </c>
      <c r="G27" s="30">
        <v>33</v>
      </c>
      <c r="H27" s="30">
        <v>30</v>
      </c>
      <c r="I27" s="30">
        <v>65</v>
      </c>
      <c r="J27" s="30">
        <v>24</v>
      </c>
      <c r="K27" s="30">
        <v>43</v>
      </c>
      <c r="L27" s="30"/>
      <c r="M27" s="30"/>
      <c r="N27" s="30"/>
      <c r="O27" s="30"/>
      <c r="P27" s="47">
        <f>SUM(Melding[[#This Row],[Jan]:[Des]])</f>
        <v>214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>
        <v>38168</v>
      </c>
      <c r="G28" s="47">
        <v>40098</v>
      </c>
      <c r="H28" s="47">
        <v>38873</v>
      </c>
      <c r="I28" s="47">
        <v>39317</v>
      </c>
      <c r="J28" s="47">
        <v>38994</v>
      </c>
      <c r="K28" s="47">
        <v>37161</v>
      </c>
      <c r="L28" s="47"/>
      <c r="M28" s="47"/>
      <c r="N28" s="47"/>
      <c r="O28" s="47"/>
      <c r="P28" s="47">
        <f>SUM(Melding[[#This Row],[Jan]:[Des]])</f>
        <v>318694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>
        <v>41</v>
      </c>
      <c r="G29" s="47">
        <v>238</v>
      </c>
      <c r="H29" s="47">
        <v>96</v>
      </c>
      <c r="I29" s="47">
        <v>233</v>
      </c>
      <c r="J29" s="47">
        <v>13</v>
      </c>
      <c r="K29" s="47">
        <v>213</v>
      </c>
      <c r="L29" s="47"/>
      <c r="M29" s="47"/>
      <c r="N29" s="47"/>
      <c r="O29" s="47"/>
      <c r="P29" s="47">
        <f>SUM(Melding[[#This Row],[Jan]:[Des]])</f>
        <v>834</v>
      </c>
    </row>
    <row r="30" spans="1:16" x14ac:dyDescent="0.3">
      <c r="A30" s="71"/>
      <c r="B30" s="72"/>
      <c r="C30" s="72"/>
      <c r="D30" s="40"/>
      <c r="E30" s="40"/>
      <c r="F30" s="40"/>
      <c r="G30" s="47"/>
      <c r="H30" s="47"/>
      <c r="I30" s="47"/>
      <c r="J30" s="47"/>
      <c r="K30" s="47"/>
      <c r="L30" s="47"/>
      <c r="M30" s="47"/>
      <c r="N30" s="47"/>
      <c r="O30" s="47"/>
      <c r="P30" s="47">
        <f>SUBTOTAL(109,Melding[Sum])</f>
        <v>53892882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L3" sqref="L3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3.6640625" style="28" customWidth="1"/>
    <col min="5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67" t="s">
        <v>115</v>
      </c>
      <c r="B3" t="s">
        <v>116</v>
      </c>
      <c r="C3" t="s">
        <v>117</v>
      </c>
      <c r="D3" s="25">
        <v>5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/>
      <c r="M3" s="25"/>
      <c r="N3" s="25"/>
      <c r="O3" s="25"/>
      <c r="P3" s="34">
        <f>SUM(Innsending[[#This Row],[Jan]:[Des]])</f>
        <v>5</v>
      </c>
    </row>
    <row r="4" spans="1:16" x14ac:dyDescent="0.3">
      <c r="A4" t="s">
        <v>36</v>
      </c>
      <c r="B4" t="s">
        <v>37</v>
      </c>
      <c r="C4" t="s">
        <v>38</v>
      </c>
      <c r="D4" s="53">
        <v>282998</v>
      </c>
      <c r="E4" s="53">
        <v>262839</v>
      </c>
      <c r="F4" s="53">
        <v>277613</v>
      </c>
      <c r="G4" s="53">
        <v>227485</v>
      </c>
      <c r="H4" s="53">
        <v>223726</v>
      </c>
      <c r="I4" s="53">
        <v>214754</v>
      </c>
      <c r="J4" s="53">
        <v>156990</v>
      </c>
      <c r="K4" s="53">
        <v>191061</v>
      </c>
      <c r="L4" s="53"/>
      <c r="M4" s="53"/>
      <c r="N4" s="53"/>
      <c r="O4" s="53"/>
      <c r="P4" s="29">
        <f>SUM(Innsending[[#This Row],[Jan]:[Des]])</f>
        <v>1837466</v>
      </c>
    </row>
    <row r="5" spans="1:16" x14ac:dyDescent="0.3">
      <c r="A5" t="s">
        <v>118</v>
      </c>
      <c r="B5" t="s">
        <v>119</v>
      </c>
      <c r="C5" t="s">
        <v>120</v>
      </c>
      <c r="D5" s="53">
        <v>2242</v>
      </c>
      <c r="E5" s="53">
        <v>2117</v>
      </c>
      <c r="F5" s="53">
        <v>2564</v>
      </c>
      <c r="G5" s="53">
        <v>2162</v>
      </c>
      <c r="H5" s="53">
        <v>2474</v>
      </c>
      <c r="I5" s="53">
        <v>2399</v>
      </c>
      <c r="J5" s="53">
        <v>1456</v>
      </c>
      <c r="K5" s="53">
        <v>2369</v>
      </c>
      <c r="L5" s="53"/>
      <c r="M5" s="53"/>
      <c r="N5" s="53"/>
      <c r="O5" s="53"/>
      <c r="P5" s="29">
        <f>SUM(Innsending[[#This Row],[Jan]:[Des]])</f>
        <v>17783</v>
      </c>
    </row>
    <row r="6" spans="1:16" x14ac:dyDescent="0.3">
      <c r="A6" s="35" t="s">
        <v>121</v>
      </c>
      <c r="B6" s="41" t="s">
        <v>122</v>
      </c>
      <c r="C6" s="41" t="s">
        <v>123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/>
      <c r="M6" s="53"/>
      <c r="N6" s="53"/>
      <c r="O6" s="53"/>
      <c r="P6" s="29">
        <f>SUM(Innsending[[#This Row],[Jan]:[Des]])</f>
        <v>0</v>
      </c>
    </row>
    <row r="7" spans="1:16" x14ac:dyDescent="0.3">
      <c r="A7" t="s">
        <v>124</v>
      </c>
      <c r="B7" t="s">
        <v>125</v>
      </c>
      <c r="C7" t="s">
        <v>126</v>
      </c>
      <c r="D7" s="53">
        <v>309</v>
      </c>
      <c r="E7" s="53">
        <v>294</v>
      </c>
      <c r="F7" s="53">
        <v>341</v>
      </c>
      <c r="G7" s="53">
        <v>298</v>
      </c>
      <c r="H7" s="53">
        <v>271</v>
      </c>
      <c r="I7" s="53">
        <v>314</v>
      </c>
      <c r="J7" s="53">
        <v>245</v>
      </c>
      <c r="K7" s="53">
        <v>221</v>
      </c>
      <c r="L7" s="53"/>
      <c r="M7" s="53"/>
      <c r="N7" s="53"/>
      <c r="O7" s="53"/>
      <c r="P7" s="29">
        <f>SUM(Innsending[[#This Row],[Jan]:[Des]])</f>
        <v>2293</v>
      </c>
    </row>
    <row r="8" spans="1:16" x14ac:dyDescent="0.3">
      <c r="A8" t="s">
        <v>45</v>
      </c>
      <c r="B8" t="s">
        <v>46</v>
      </c>
      <c r="C8" t="s">
        <v>47</v>
      </c>
      <c r="D8" s="53">
        <v>25206</v>
      </c>
      <c r="E8" s="53">
        <v>28015</v>
      </c>
      <c r="F8" s="53">
        <v>33070</v>
      </c>
      <c r="G8" s="53">
        <v>29776</v>
      </c>
      <c r="H8" s="53">
        <v>32446</v>
      </c>
      <c r="I8" s="53">
        <v>34318</v>
      </c>
      <c r="J8" s="53">
        <v>22137</v>
      </c>
      <c r="K8" s="53">
        <v>26246</v>
      </c>
      <c r="L8" s="53"/>
      <c r="M8" s="53"/>
      <c r="N8" s="53"/>
      <c r="O8" s="53"/>
      <c r="P8" s="29">
        <f>SUM(Innsending[[#This Row],[Jan]:[Des]])</f>
        <v>231214</v>
      </c>
    </row>
    <row r="9" spans="1:16" x14ac:dyDescent="0.3">
      <c r="A9" t="s">
        <v>127</v>
      </c>
      <c r="B9" t="s">
        <v>128</v>
      </c>
      <c r="C9" t="s">
        <v>129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/>
      <c r="M9" s="53"/>
      <c r="N9" s="53"/>
      <c r="O9" s="53"/>
      <c r="P9" s="29">
        <f>SUM(Innsending[[#This Row],[Jan]:[Des]])</f>
        <v>0</v>
      </c>
    </row>
    <row r="10" spans="1:16" x14ac:dyDescent="0.3">
      <c r="A10" s="51" t="s">
        <v>51</v>
      </c>
      <c r="B10" s="41" t="s">
        <v>52</v>
      </c>
      <c r="C10" s="41" t="s">
        <v>53</v>
      </c>
      <c r="D10" s="38">
        <v>1013</v>
      </c>
      <c r="E10" s="38">
        <v>962</v>
      </c>
      <c r="F10" s="38">
        <v>1009</v>
      </c>
      <c r="G10" s="38">
        <v>991</v>
      </c>
      <c r="H10" s="38">
        <v>1043</v>
      </c>
      <c r="I10" s="38">
        <v>1004</v>
      </c>
      <c r="J10" s="38">
        <v>724</v>
      </c>
      <c r="K10" s="38">
        <v>741</v>
      </c>
      <c r="L10" s="38"/>
      <c r="M10" s="38"/>
      <c r="N10" s="38"/>
      <c r="O10" s="38"/>
      <c r="P10" s="34">
        <f>SUM(Innsending[[#This Row],[Jan]:[Des]])</f>
        <v>7487</v>
      </c>
    </row>
    <row r="11" spans="1:16" x14ac:dyDescent="0.3">
      <c r="A11" t="s">
        <v>57</v>
      </c>
      <c r="B11" t="s">
        <v>58</v>
      </c>
      <c r="C11" t="s">
        <v>59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>
        <v>0</v>
      </c>
      <c r="J11" s="53">
        <v>0</v>
      </c>
      <c r="K11" s="53">
        <v>0</v>
      </c>
      <c r="L11" s="53"/>
      <c r="M11" s="53"/>
      <c r="N11" s="53"/>
      <c r="O11" s="53"/>
      <c r="P11" s="29">
        <f>SUM(Innsending[[#This Row],[Jan]:[Des]])</f>
        <v>1</v>
      </c>
    </row>
    <row r="12" spans="1:16" x14ac:dyDescent="0.3">
      <c r="A12" s="51" t="s">
        <v>130</v>
      </c>
      <c r="B12" s="41" t="s">
        <v>131</v>
      </c>
      <c r="C12" t="s">
        <v>132</v>
      </c>
      <c r="D12" s="53">
        <v>33</v>
      </c>
      <c r="E12" s="53">
        <v>1</v>
      </c>
      <c r="F12" s="53">
        <v>0</v>
      </c>
      <c r="G12" s="53">
        <v>0</v>
      </c>
      <c r="H12" s="53">
        <v>9</v>
      </c>
      <c r="I12" s="53">
        <v>6</v>
      </c>
      <c r="J12" s="53">
        <v>0</v>
      </c>
      <c r="K12" s="53">
        <v>0</v>
      </c>
      <c r="L12" s="53"/>
      <c r="M12" s="53"/>
      <c r="N12" s="53"/>
      <c r="O12" s="53"/>
      <c r="P12" s="29">
        <f>SUM(Innsending[[#This Row],[Jan]:[Des]])</f>
        <v>49</v>
      </c>
    </row>
    <row r="13" spans="1:16" x14ac:dyDescent="0.3">
      <c r="A13" t="s">
        <v>133</v>
      </c>
      <c r="B13" t="s">
        <v>134</v>
      </c>
      <c r="C13" t="s">
        <v>135</v>
      </c>
      <c r="D13" s="53">
        <v>27</v>
      </c>
      <c r="E13" s="53">
        <v>36</v>
      </c>
      <c r="F13" s="53">
        <v>10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/>
      <c r="M13" s="53"/>
      <c r="N13" s="53"/>
      <c r="O13" s="53"/>
      <c r="P13" s="29">
        <f>SUM(Innsending[[#This Row],[Jan]:[Des]])</f>
        <v>73</v>
      </c>
    </row>
    <row r="14" spans="1:16" x14ac:dyDescent="0.3">
      <c r="A14" t="s">
        <v>60</v>
      </c>
      <c r="B14" t="s">
        <v>61</v>
      </c>
      <c r="C14" t="s">
        <v>62</v>
      </c>
      <c r="D14" s="53">
        <v>3249</v>
      </c>
      <c r="E14" s="53">
        <v>4064</v>
      </c>
      <c r="F14" s="53">
        <v>2146</v>
      </c>
      <c r="G14" s="53">
        <v>3112</v>
      </c>
      <c r="H14" s="53">
        <v>3149</v>
      </c>
      <c r="I14" s="53">
        <v>1545</v>
      </c>
      <c r="J14" s="53">
        <v>2393</v>
      </c>
      <c r="K14" s="53">
        <v>3109</v>
      </c>
      <c r="L14" s="53"/>
      <c r="M14" s="53"/>
      <c r="N14" s="53"/>
      <c r="O14" s="53"/>
      <c r="P14" s="29">
        <f>SUM(Innsending[[#This Row],[Jan]:[Des]])</f>
        <v>22767</v>
      </c>
    </row>
    <row r="15" spans="1:16" x14ac:dyDescent="0.3">
      <c r="A15" t="s">
        <v>136</v>
      </c>
      <c r="B15" t="s">
        <v>137</v>
      </c>
      <c r="C15" t="s">
        <v>138</v>
      </c>
      <c r="D15" s="53">
        <v>1036</v>
      </c>
      <c r="E15" s="53">
        <v>1057</v>
      </c>
      <c r="F15" s="53">
        <v>917</v>
      </c>
      <c r="G15" s="53">
        <v>916</v>
      </c>
      <c r="H15" s="53">
        <v>975</v>
      </c>
      <c r="I15" s="53">
        <v>977</v>
      </c>
      <c r="J15" s="53">
        <v>1013</v>
      </c>
      <c r="K15" s="53">
        <v>933</v>
      </c>
      <c r="L15" s="53"/>
      <c r="M15" s="53"/>
      <c r="N15" s="53"/>
      <c r="O15" s="53"/>
      <c r="P15" s="29">
        <f>SUM(Innsending[[#This Row],[Jan]:[Des]])</f>
        <v>7824</v>
      </c>
    </row>
    <row r="16" spans="1:16" x14ac:dyDescent="0.3">
      <c r="A16" t="s">
        <v>139</v>
      </c>
      <c r="B16" t="s">
        <v>140</v>
      </c>
      <c r="C16" t="s">
        <v>141</v>
      </c>
      <c r="D16" s="53">
        <v>36</v>
      </c>
      <c r="E16" s="53">
        <v>22</v>
      </c>
      <c r="F16" s="53">
        <v>20</v>
      </c>
      <c r="G16" s="53">
        <v>14</v>
      </c>
      <c r="H16" s="53">
        <v>35</v>
      </c>
      <c r="I16" s="53">
        <v>19</v>
      </c>
      <c r="J16" s="53">
        <v>2</v>
      </c>
      <c r="K16" s="53">
        <v>16</v>
      </c>
      <c r="L16" s="53"/>
      <c r="M16" s="53"/>
      <c r="N16" s="53"/>
      <c r="O16" s="53"/>
      <c r="P16" s="29">
        <f>SUM(Innsending[[#This Row],[Jan]:[Des]])</f>
        <v>164</v>
      </c>
    </row>
    <row r="17" spans="1:16" x14ac:dyDescent="0.3">
      <c r="A17" t="s">
        <v>66</v>
      </c>
      <c r="B17" t="s">
        <v>67</v>
      </c>
      <c r="C17" t="s">
        <v>68</v>
      </c>
      <c r="D17" s="53">
        <v>10461</v>
      </c>
      <c r="E17" s="53">
        <v>9772</v>
      </c>
      <c r="F17" s="53">
        <v>11681</v>
      </c>
      <c r="G17" s="53">
        <v>8951</v>
      </c>
      <c r="H17" s="53">
        <v>7857</v>
      </c>
      <c r="I17" s="53">
        <v>11334</v>
      </c>
      <c r="J17" s="53">
        <v>7773</v>
      </c>
      <c r="K17" s="53">
        <v>8137</v>
      </c>
      <c r="L17" s="53"/>
      <c r="M17" s="53"/>
      <c r="N17" s="53"/>
      <c r="O17" s="53"/>
      <c r="P17" s="29">
        <f>SUM(Innsending[[#This Row],[Jan]:[Des]])</f>
        <v>75966</v>
      </c>
    </row>
    <row r="18" spans="1:16" x14ac:dyDescent="0.3">
      <c r="A18" t="s">
        <v>72</v>
      </c>
      <c r="B18" t="s">
        <v>73</v>
      </c>
      <c r="C18" t="s">
        <v>74</v>
      </c>
      <c r="D18" s="53">
        <v>1904</v>
      </c>
      <c r="E18" s="53">
        <v>3562</v>
      </c>
      <c r="F18" s="53">
        <v>3932</v>
      </c>
      <c r="G18" s="53">
        <v>1229</v>
      </c>
      <c r="H18" s="53">
        <v>1180</v>
      </c>
      <c r="I18" s="53">
        <v>1350</v>
      </c>
      <c r="J18" s="53">
        <v>331</v>
      </c>
      <c r="K18" s="53">
        <v>834</v>
      </c>
      <c r="L18" s="53"/>
      <c r="M18" s="53"/>
      <c r="N18" s="53"/>
      <c r="O18" s="53"/>
      <c r="P18" s="29">
        <f>SUM(Innsending[[#This Row],[Jan]:[Des]])</f>
        <v>14322</v>
      </c>
    </row>
    <row r="19" spans="1:16" x14ac:dyDescent="0.3">
      <c r="A19" t="s">
        <v>75</v>
      </c>
      <c r="B19" t="s">
        <v>76</v>
      </c>
      <c r="C19" t="s">
        <v>77</v>
      </c>
      <c r="D19" s="53">
        <v>9</v>
      </c>
      <c r="E19" s="53">
        <v>6</v>
      </c>
      <c r="F19" s="53">
        <v>10</v>
      </c>
      <c r="G19" s="53">
        <v>7</v>
      </c>
      <c r="H19" s="53">
        <v>4</v>
      </c>
      <c r="I19" s="53">
        <v>5</v>
      </c>
      <c r="J19" s="53">
        <v>2</v>
      </c>
      <c r="K19" s="53">
        <v>1</v>
      </c>
      <c r="L19" s="53"/>
      <c r="M19" s="53"/>
      <c r="N19" s="53"/>
      <c r="O19" s="53"/>
      <c r="P19" s="29">
        <f>SUM(Innsending[[#This Row],[Jan]:[Des]])</f>
        <v>44</v>
      </c>
    </row>
    <row r="20" spans="1:16" x14ac:dyDescent="0.3">
      <c r="A20" t="s">
        <v>78</v>
      </c>
      <c r="B20" t="s">
        <v>79</v>
      </c>
      <c r="C20" t="s">
        <v>80</v>
      </c>
      <c r="D20" s="53">
        <v>70</v>
      </c>
      <c r="E20" s="53">
        <v>45</v>
      </c>
      <c r="F20" s="53">
        <v>59</v>
      </c>
      <c r="G20" s="53">
        <v>44</v>
      </c>
      <c r="H20" s="53">
        <v>54</v>
      </c>
      <c r="I20" s="53">
        <v>37</v>
      </c>
      <c r="J20" s="53">
        <v>40</v>
      </c>
      <c r="K20" s="53">
        <v>39</v>
      </c>
      <c r="L20" s="53"/>
      <c r="M20" s="53"/>
      <c r="N20" s="53"/>
      <c r="O20" s="53"/>
      <c r="P20" s="29">
        <f>SUM(Innsending[[#This Row],[Jan]:[Des]])</f>
        <v>388</v>
      </c>
    </row>
    <row r="21" spans="1:16" x14ac:dyDescent="0.3">
      <c r="A21" t="s">
        <v>142</v>
      </c>
      <c r="B21" t="s">
        <v>143</v>
      </c>
      <c r="C21" t="s">
        <v>144</v>
      </c>
      <c r="D21" s="53">
        <v>82</v>
      </c>
      <c r="E21" s="53">
        <v>503</v>
      </c>
      <c r="F21" s="53">
        <v>734</v>
      </c>
      <c r="G21" s="53">
        <v>626</v>
      </c>
      <c r="H21" s="53">
        <v>880</v>
      </c>
      <c r="I21" s="53">
        <v>1072</v>
      </c>
      <c r="J21" s="53">
        <v>133</v>
      </c>
      <c r="K21" s="53">
        <v>333</v>
      </c>
      <c r="L21" s="53"/>
      <c r="M21" s="53"/>
      <c r="N21" s="53"/>
      <c r="O21" s="53"/>
      <c r="P21" s="29">
        <f>SUM(Innsending[[#This Row],[Jan]:[Des]])</f>
        <v>4363</v>
      </c>
    </row>
    <row r="22" spans="1:16" x14ac:dyDescent="0.3">
      <c r="A22" t="s">
        <v>145</v>
      </c>
      <c r="B22" t="s">
        <v>146</v>
      </c>
      <c r="C22" t="s">
        <v>147</v>
      </c>
      <c r="D22" s="53">
        <v>4561</v>
      </c>
      <c r="E22" s="53">
        <v>4041</v>
      </c>
      <c r="F22" s="53">
        <v>4714</v>
      </c>
      <c r="G22" s="53">
        <v>3802</v>
      </c>
      <c r="H22" s="53">
        <v>3830</v>
      </c>
      <c r="I22" s="53">
        <v>2782</v>
      </c>
      <c r="J22" s="53">
        <v>2260</v>
      </c>
      <c r="K22" s="53">
        <v>2645</v>
      </c>
      <c r="L22" s="53"/>
      <c r="M22" s="53"/>
      <c r="N22" s="53"/>
      <c r="O22" s="53"/>
      <c r="P22" s="29">
        <f>SUM(Innsending[[#This Row],[Jan]:[Des]])</f>
        <v>28635</v>
      </c>
    </row>
    <row r="23" spans="1:16" x14ac:dyDescent="0.3">
      <c r="A23" t="s">
        <v>148</v>
      </c>
      <c r="B23" t="s">
        <v>149</v>
      </c>
      <c r="C23" t="s">
        <v>150</v>
      </c>
      <c r="D23" s="53">
        <v>520</v>
      </c>
      <c r="E23" s="53">
        <v>466</v>
      </c>
      <c r="F23" s="53">
        <v>485</v>
      </c>
      <c r="G23" s="53">
        <v>469</v>
      </c>
      <c r="H23" s="53">
        <v>465</v>
      </c>
      <c r="I23" s="53">
        <v>471</v>
      </c>
      <c r="J23" s="53">
        <v>462</v>
      </c>
      <c r="K23" s="53">
        <v>377</v>
      </c>
      <c r="L23" s="53"/>
      <c r="M23" s="53"/>
      <c r="N23" s="53"/>
      <c r="O23" s="53"/>
      <c r="P23" s="29">
        <f>SUM(Innsending[[#This Row],[Jan]:[Des]])</f>
        <v>3715</v>
      </c>
    </row>
    <row r="24" spans="1:16" x14ac:dyDescent="0.3">
      <c r="A24" t="s">
        <v>81</v>
      </c>
      <c r="B24" t="s">
        <v>82</v>
      </c>
      <c r="C24" t="s">
        <v>83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/>
      <c r="M24" s="53"/>
      <c r="N24" s="53"/>
      <c r="O24" s="53"/>
      <c r="P24" s="29">
        <f>SUM(Innsending[[#This Row],[Jan]:[Des]])</f>
        <v>0</v>
      </c>
    </row>
    <row r="25" spans="1:16" x14ac:dyDescent="0.3">
      <c r="A25" s="51" t="s">
        <v>151</v>
      </c>
      <c r="B25" s="41" t="s">
        <v>152</v>
      </c>
      <c r="C25" s="41" t="s">
        <v>153</v>
      </c>
      <c r="D25" s="38">
        <v>177</v>
      </c>
      <c r="E25" s="38">
        <v>150</v>
      </c>
      <c r="F25" s="38">
        <v>181</v>
      </c>
      <c r="G25" s="38">
        <v>174</v>
      </c>
      <c r="H25" s="38">
        <v>147</v>
      </c>
      <c r="I25" s="38">
        <v>139</v>
      </c>
      <c r="J25" s="38">
        <v>171</v>
      </c>
      <c r="K25" s="38">
        <v>169</v>
      </c>
      <c r="L25" s="38"/>
      <c r="M25" s="38"/>
      <c r="N25" s="38"/>
      <c r="O25" s="38"/>
      <c r="P25" s="34">
        <f>SUM(Innsending[[#This Row],[Jan]:[Des]])</f>
        <v>1308</v>
      </c>
    </row>
    <row r="26" spans="1:16" x14ac:dyDescent="0.3">
      <c r="A26" t="s">
        <v>154</v>
      </c>
      <c r="B26" t="s">
        <v>155</v>
      </c>
      <c r="C26" t="s">
        <v>156</v>
      </c>
      <c r="D26" s="53">
        <v>2</v>
      </c>
      <c r="E26" s="53">
        <v>64</v>
      </c>
      <c r="F26" s="53">
        <v>488</v>
      </c>
      <c r="G26" s="53">
        <v>40</v>
      </c>
      <c r="H26" s="53">
        <v>3</v>
      </c>
      <c r="I26" s="53">
        <v>0</v>
      </c>
      <c r="J26" s="53">
        <v>0</v>
      </c>
      <c r="K26" s="53">
        <v>0</v>
      </c>
      <c r="L26" s="53"/>
      <c r="M26" s="53"/>
      <c r="N26" s="53"/>
      <c r="O26" s="53"/>
      <c r="P26" s="29">
        <f>SUM(Innsending[[#This Row],[Jan]:[Des]])</f>
        <v>597</v>
      </c>
    </row>
    <row r="27" spans="1:16" x14ac:dyDescent="0.3">
      <c r="A27" t="s">
        <v>84</v>
      </c>
      <c r="B27" t="s">
        <v>85</v>
      </c>
      <c r="C27" t="s">
        <v>86</v>
      </c>
      <c r="D27" s="53">
        <v>1395</v>
      </c>
      <c r="E27" s="53">
        <v>1304</v>
      </c>
      <c r="F27" s="53">
        <v>1425</v>
      </c>
      <c r="G27" s="53">
        <v>1152</v>
      </c>
      <c r="H27" s="53">
        <v>1198</v>
      </c>
      <c r="I27" s="53">
        <v>943</v>
      </c>
      <c r="J27" s="53">
        <v>672</v>
      </c>
      <c r="K27" s="53">
        <v>777</v>
      </c>
      <c r="L27" s="53"/>
      <c r="M27" s="53"/>
      <c r="N27" s="53"/>
      <c r="O27" s="53"/>
      <c r="P27" s="29">
        <f>SUM(Innsending[[#This Row],[Jan]:[Des]])</f>
        <v>8866</v>
      </c>
    </row>
    <row r="28" spans="1:16" x14ac:dyDescent="0.3">
      <c r="A28" t="s">
        <v>90</v>
      </c>
      <c r="B28" t="s">
        <v>91</v>
      </c>
      <c r="C28" t="s">
        <v>92</v>
      </c>
      <c r="D28" s="53">
        <v>93097</v>
      </c>
      <c r="E28" s="53">
        <v>68091</v>
      </c>
      <c r="F28" s="53">
        <v>46169</v>
      </c>
      <c r="G28" s="53">
        <v>51080</v>
      </c>
      <c r="H28" s="53">
        <v>106316</v>
      </c>
      <c r="I28" s="53">
        <v>119348</v>
      </c>
      <c r="J28" s="53">
        <v>120851</v>
      </c>
      <c r="K28" s="53">
        <v>17255</v>
      </c>
      <c r="L28" s="53"/>
      <c r="M28" s="53"/>
      <c r="N28" s="53"/>
      <c r="O28" s="53"/>
      <c r="P28" s="29">
        <f>SUM(Innsending[[#This Row],[Jan]:[Des]])</f>
        <v>622207</v>
      </c>
    </row>
    <row r="29" spans="1:16" x14ac:dyDescent="0.3">
      <c r="A29" t="s">
        <v>93</v>
      </c>
      <c r="B29" t="s">
        <v>94</v>
      </c>
      <c r="C29" t="s">
        <v>95</v>
      </c>
      <c r="D29" s="53">
        <v>4823</v>
      </c>
      <c r="E29" s="53">
        <v>4599</v>
      </c>
      <c r="F29" s="53">
        <v>4395</v>
      </c>
      <c r="G29" s="53">
        <v>4113</v>
      </c>
      <c r="H29" s="53">
        <v>5104</v>
      </c>
      <c r="I29" s="53">
        <v>4440</v>
      </c>
      <c r="J29" s="53">
        <v>3265</v>
      </c>
      <c r="K29" s="53">
        <v>4604</v>
      </c>
      <c r="L29" s="53"/>
      <c r="M29" s="53"/>
      <c r="N29" s="53"/>
      <c r="O29" s="53"/>
      <c r="P29" s="29">
        <f>SUM(Innsending[[#This Row],[Jan]:[Des]])</f>
        <v>35343</v>
      </c>
    </row>
    <row r="30" spans="1:16" x14ac:dyDescent="0.3">
      <c r="A30" t="s">
        <v>96</v>
      </c>
      <c r="B30" t="s">
        <v>97</v>
      </c>
      <c r="C30" t="s">
        <v>98</v>
      </c>
      <c r="D30" s="53">
        <v>2072362</v>
      </c>
      <c r="E30" s="53">
        <v>989520</v>
      </c>
      <c r="F30" s="53">
        <v>954014</v>
      </c>
      <c r="G30" s="53">
        <v>827075</v>
      </c>
      <c r="H30" s="53">
        <v>907113</v>
      </c>
      <c r="I30" s="53">
        <v>898713</v>
      </c>
      <c r="J30" s="53">
        <v>717263</v>
      </c>
      <c r="K30" s="53">
        <v>737037</v>
      </c>
      <c r="L30" s="53"/>
      <c r="M30" s="53"/>
      <c r="N30" s="53"/>
      <c r="O30" s="53"/>
      <c r="P30" s="29">
        <f>SUM(Innsending[[#This Row],[Jan]:[Des]])</f>
        <v>8103097</v>
      </c>
    </row>
    <row r="31" spans="1:16" x14ac:dyDescent="0.3">
      <c r="A31" t="s">
        <v>157</v>
      </c>
      <c r="B31" s="41" t="s">
        <v>158</v>
      </c>
      <c r="C31" s="41" t="s">
        <v>159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/>
      <c r="M31" s="53"/>
      <c r="N31" s="53"/>
      <c r="O31" s="53"/>
      <c r="P31" s="29">
        <f>SUM(Innsending[[#This Row],[Jan]:[Des]])</f>
        <v>0</v>
      </c>
    </row>
    <row r="32" spans="1:16" x14ac:dyDescent="0.3">
      <c r="A32" t="s">
        <v>51</v>
      </c>
      <c r="B32" t="s">
        <v>99</v>
      </c>
      <c r="C32" t="s">
        <v>53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/>
      <c r="M32" s="53"/>
      <c r="N32" s="53"/>
      <c r="O32" s="53"/>
      <c r="P32" s="29">
        <f>SUM(Innsending[[#This Row],[Jan]:[Des]])</f>
        <v>0</v>
      </c>
    </row>
    <row r="33" spans="1:16" x14ac:dyDescent="0.3">
      <c r="A33" t="s">
        <v>160</v>
      </c>
      <c r="B33" s="41" t="s">
        <v>161</v>
      </c>
      <c r="C33" s="41" t="s">
        <v>162</v>
      </c>
      <c r="D33" s="53">
        <v>0</v>
      </c>
      <c r="E33" s="53">
        <v>0</v>
      </c>
      <c r="F33" s="53">
        <v>0</v>
      </c>
      <c r="G33" s="53">
        <v>0</v>
      </c>
      <c r="H33" s="53">
        <v>1</v>
      </c>
      <c r="I33" s="53">
        <v>0</v>
      </c>
      <c r="J33" s="53">
        <v>0</v>
      </c>
      <c r="K33" s="53">
        <v>0</v>
      </c>
      <c r="L33" s="53"/>
      <c r="M33" s="53"/>
      <c r="N33" s="53"/>
      <c r="O33" s="53"/>
      <c r="P33" s="29">
        <f>SUM(Innsending[[#This Row],[Jan]:[Des]])</f>
        <v>1</v>
      </c>
    </row>
    <row r="34" spans="1:16" x14ac:dyDescent="0.3">
      <c r="A34" t="s">
        <v>163</v>
      </c>
      <c r="B34" t="s">
        <v>164</v>
      </c>
      <c r="C34" t="s">
        <v>165</v>
      </c>
      <c r="D34" s="53">
        <v>1880</v>
      </c>
      <c r="E34" s="53">
        <v>1500</v>
      </c>
      <c r="F34" s="53">
        <v>1619</v>
      </c>
      <c r="G34" s="53">
        <v>1666</v>
      </c>
      <c r="H34" s="53">
        <v>1443</v>
      </c>
      <c r="I34" s="53">
        <v>1230</v>
      </c>
      <c r="J34" s="53">
        <v>663</v>
      </c>
      <c r="K34" s="53">
        <v>726</v>
      </c>
      <c r="L34" s="53"/>
      <c r="M34" s="53"/>
      <c r="N34" s="53"/>
      <c r="O34" s="53"/>
      <c r="P34" s="29">
        <f>SUM(Innsending[[#This Row],[Jan]:[Des]])</f>
        <v>10727</v>
      </c>
    </row>
    <row r="35" spans="1:16" x14ac:dyDescent="0.3">
      <c r="A35" t="s">
        <v>166</v>
      </c>
      <c r="B35" t="s">
        <v>167</v>
      </c>
      <c r="C35" t="s">
        <v>168</v>
      </c>
      <c r="D35" s="53">
        <v>1</v>
      </c>
      <c r="E35" s="53">
        <v>2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/>
      <c r="M35" s="53"/>
      <c r="N35" s="53"/>
      <c r="O35" s="53"/>
      <c r="P35" s="29">
        <f>SUM(Innsending[[#This Row],[Jan]:[Des]])</f>
        <v>3</v>
      </c>
    </row>
    <row r="36" spans="1:16" x14ac:dyDescent="0.3">
      <c r="A36" s="42" t="s">
        <v>100</v>
      </c>
      <c r="B36" s="42" t="s">
        <v>101</v>
      </c>
      <c r="C36" s="42" t="s">
        <v>102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/>
      <c r="M36" s="53"/>
      <c r="N36" s="53"/>
      <c r="O36" s="53"/>
      <c r="P36" s="29">
        <f>SUM(Innsending[[#This Row],[Jan]:[Des]])</f>
        <v>0</v>
      </c>
    </row>
    <row r="37" spans="1:16" x14ac:dyDescent="0.3">
      <c r="A37" t="s">
        <v>103</v>
      </c>
      <c r="B37" t="s">
        <v>104</v>
      </c>
      <c r="C37" t="s">
        <v>105</v>
      </c>
      <c r="D37" s="53">
        <v>27813</v>
      </c>
      <c r="E37" s="53">
        <v>13122</v>
      </c>
      <c r="F37" s="53">
        <v>11697</v>
      </c>
      <c r="G37" s="53">
        <v>40717</v>
      </c>
      <c r="H37" s="53">
        <v>52557</v>
      </c>
      <c r="I37" s="53">
        <v>15252</v>
      </c>
      <c r="J37" s="53">
        <v>25307</v>
      </c>
      <c r="K37" s="53">
        <v>18609</v>
      </c>
      <c r="L37" s="53"/>
      <c r="M37" s="53"/>
      <c r="N37" s="53"/>
      <c r="O37" s="53"/>
      <c r="P37" s="29">
        <f>SUM(Innsending[[#This Row],[Jan]:[Des]])</f>
        <v>205074</v>
      </c>
    </row>
    <row r="38" spans="1:16" x14ac:dyDescent="0.3">
      <c r="A38" t="s">
        <v>115</v>
      </c>
      <c r="B38" t="s">
        <v>169</v>
      </c>
      <c r="C38" s="50" t="s">
        <v>117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/>
      <c r="M38" s="53"/>
      <c r="N38" s="53"/>
      <c r="O38" s="53"/>
      <c r="P38" s="29">
        <f>SUM(Innsending[[#This Row],[Jan]:[Des]])</f>
        <v>0</v>
      </c>
    </row>
    <row r="39" spans="1:16" x14ac:dyDescent="0.3">
      <c r="A39" t="s">
        <v>109</v>
      </c>
      <c r="B39" t="s">
        <v>110</v>
      </c>
      <c r="C39" s="50" t="s">
        <v>111</v>
      </c>
      <c r="D39" s="53">
        <v>7317</v>
      </c>
      <c r="E39" s="53">
        <v>6724</v>
      </c>
      <c r="F39" s="53">
        <v>7122</v>
      </c>
      <c r="G39" s="53">
        <v>7465</v>
      </c>
      <c r="H39" s="53">
        <v>7460</v>
      </c>
      <c r="I39" s="53">
        <v>7564</v>
      </c>
      <c r="J39" s="53">
        <v>8692</v>
      </c>
      <c r="K39" s="53">
        <v>8634</v>
      </c>
      <c r="L39" s="53"/>
      <c r="M39" s="53"/>
      <c r="N39" s="53"/>
      <c r="O39" s="53"/>
      <c r="P39" s="29">
        <f>SUM(Innsending[[#This Row],[Jan]:[Des]])</f>
        <v>60978</v>
      </c>
    </row>
    <row r="40" spans="1:16" x14ac:dyDescent="0.3">
      <c r="A40" t="s">
        <v>112</v>
      </c>
      <c r="B40" t="s">
        <v>113</v>
      </c>
      <c r="C40" s="50" t="s">
        <v>114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/>
      <c r="M40" s="53"/>
      <c r="N40" s="53"/>
      <c r="O40" s="53"/>
      <c r="P40" s="29">
        <f>SUM(Innsending[[#This Row],[Jan]:[Des]])</f>
        <v>0</v>
      </c>
    </row>
    <row r="41" spans="1:16" x14ac:dyDescent="0.3">
      <c r="A41" t="s">
        <v>170</v>
      </c>
      <c r="B41" s="41" t="s">
        <v>171</v>
      </c>
      <c r="C41" t="s">
        <v>172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/>
      <c r="M41" s="53"/>
      <c r="N41" s="53"/>
      <c r="O41" s="53"/>
      <c r="P41" s="29">
        <f>SUM(Innsending[[#This Row],[Jan]:[Des]])</f>
        <v>0</v>
      </c>
    </row>
    <row r="42" spans="1:16" x14ac:dyDescent="0.3">
      <c r="A42" t="s">
        <v>173</v>
      </c>
      <c r="B42" t="s">
        <v>174</v>
      </c>
      <c r="C42" t="s">
        <v>175</v>
      </c>
      <c r="D42" s="53">
        <v>2</v>
      </c>
      <c r="E42" s="53">
        <v>0</v>
      </c>
      <c r="F42" s="53">
        <v>1</v>
      </c>
      <c r="G42" s="53">
        <v>0</v>
      </c>
      <c r="H42" s="53">
        <v>1</v>
      </c>
      <c r="I42" s="53">
        <v>3</v>
      </c>
      <c r="J42" s="53">
        <v>3</v>
      </c>
      <c r="K42" s="53">
        <v>3</v>
      </c>
      <c r="L42" s="53"/>
      <c r="M42" s="53"/>
      <c r="N42" s="53"/>
      <c r="O42" s="53"/>
      <c r="P42" s="29">
        <f>SUM(Innsending[[#This Row],[Jan]:[Des]])</f>
        <v>13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9"/>
  <sheetViews>
    <sheetView workbookViewId="0">
      <selection activeCell="O19" sqref="O19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22" max="22" width="33.44140625" bestFit="1" customWidth="1"/>
  </cols>
  <sheetData>
    <row r="1" spans="1:16" ht="21" x14ac:dyDescent="0.4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>
        <v>1259310</v>
      </c>
      <c r="G3" s="38">
        <v>459974</v>
      </c>
      <c r="H3" s="38">
        <v>337997</v>
      </c>
      <c r="I3" s="38">
        <v>283611</v>
      </c>
      <c r="J3" s="38">
        <v>194321</v>
      </c>
      <c r="K3" s="38">
        <v>316774</v>
      </c>
      <c r="L3" s="38"/>
      <c r="M3" s="38"/>
      <c r="N3" s="38"/>
      <c r="O3" s="38"/>
      <c r="P3" s="34">
        <f>SUM(Formidling[[#This Row],[Jan]:[Des]])</f>
        <v>5333036</v>
      </c>
    </row>
    <row r="4" spans="1:16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/>
      <c r="M4" s="38"/>
      <c r="N4" s="38"/>
      <c r="O4" s="38"/>
      <c r="P4" s="29">
        <f>SUM(Formidling[[#This Row],[Jan]:[Des]])</f>
        <v>0</v>
      </c>
    </row>
    <row r="5" spans="1:16" x14ac:dyDescent="0.3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>
        <v>43614</v>
      </c>
      <c r="G5" s="38">
        <v>37411</v>
      </c>
      <c r="H5" s="38">
        <v>41004</v>
      </c>
      <c r="I5" s="38">
        <v>38001</v>
      </c>
      <c r="J5" s="38">
        <v>27618</v>
      </c>
      <c r="K5" s="38">
        <v>37296</v>
      </c>
      <c r="L5" s="38"/>
      <c r="M5" s="38"/>
      <c r="N5" s="38"/>
      <c r="O5" s="38"/>
      <c r="P5" s="29">
        <f>SUM(Formidling[[#This Row],[Jan]:[Des]])</f>
        <v>307265</v>
      </c>
    </row>
    <row r="6" spans="1:16" x14ac:dyDescent="0.3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>
        <v>136444</v>
      </c>
      <c r="G6" s="38">
        <v>124618</v>
      </c>
      <c r="H6" s="38">
        <v>131414</v>
      </c>
      <c r="I6" s="38">
        <v>150179</v>
      </c>
      <c r="J6" s="38">
        <v>132395</v>
      </c>
      <c r="K6" s="38">
        <v>127308</v>
      </c>
      <c r="L6" s="38"/>
      <c r="M6" s="38"/>
      <c r="N6" s="38"/>
      <c r="O6" s="38"/>
      <c r="P6" s="29">
        <f>SUM(Formidling[[#This Row],[Jan]:[Des]])</f>
        <v>1032360</v>
      </c>
    </row>
    <row r="7" spans="1:16" x14ac:dyDescent="0.3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>
        <v>57225</v>
      </c>
      <c r="G7" s="38">
        <v>31583</v>
      </c>
      <c r="H7" s="38">
        <v>40406</v>
      </c>
      <c r="I7" s="38">
        <v>51133</v>
      </c>
      <c r="J7" s="38">
        <v>40190</v>
      </c>
      <c r="K7" s="38">
        <v>36063</v>
      </c>
      <c r="L7" s="38"/>
      <c r="M7" s="38"/>
      <c r="N7" s="38"/>
      <c r="O7" s="38"/>
      <c r="P7" s="29">
        <f>SUM(Formidling[[#This Row],[Jan]:[Des]])</f>
        <v>644821</v>
      </c>
    </row>
    <row r="9" spans="1:16" x14ac:dyDescent="0.3">
      <c r="P9" s="29">
        <f>SUM(P3:P8)</f>
        <v>7317482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opLeftCell="B18" workbookViewId="0">
      <selection activeCell="F46" sqref="F46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6" width="12.21875" style="29" bestFit="1" customWidth="1"/>
    <col min="7" max="7" width="11.6640625" style="29" customWidth="1"/>
    <col min="8" max="9" width="12.21875" style="29" bestFit="1" customWidth="1"/>
    <col min="10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>
        <v>15123267</v>
      </c>
      <c r="G3" s="38">
        <v>5477522</v>
      </c>
      <c r="H3" s="38">
        <v>14483800</v>
      </c>
      <c r="I3" s="38">
        <v>14752621</v>
      </c>
      <c r="J3" s="38">
        <v>9593358</v>
      </c>
      <c r="K3" s="38">
        <v>13669038</v>
      </c>
      <c r="L3" s="38"/>
      <c r="M3" s="38"/>
      <c r="N3" s="38"/>
      <c r="O3" s="38"/>
      <c r="P3" s="29">
        <f>SUM(Autorisasjon[[#This Row],[Jan]:[Des]])</f>
        <v>102679976</v>
      </c>
    </row>
    <row r="4" spans="1:16" x14ac:dyDescent="0.3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>
        <v>1326</v>
      </c>
      <c r="G4" s="38">
        <v>704</v>
      </c>
      <c r="H4" s="38">
        <v>1329</v>
      </c>
      <c r="I4" s="38">
        <v>1485</v>
      </c>
      <c r="J4" s="38">
        <v>1611</v>
      </c>
      <c r="K4" s="38">
        <v>1409</v>
      </c>
      <c r="L4" s="38"/>
      <c r="M4" s="38"/>
      <c r="N4" s="38"/>
      <c r="O4" s="38"/>
      <c r="P4" s="29">
        <f>SUM(Autorisasjon[[#This Row],[Jan]:[Des]])</f>
        <v>9717</v>
      </c>
    </row>
    <row r="5" spans="1:16" x14ac:dyDescent="0.3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/>
      <c r="M5" s="38"/>
      <c r="N5" s="38"/>
      <c r="O5" s="38"/>
      <c r="P5" s="34">
        <f>SUM(Autorisasjon[[#This Row],[Jan]:[Des]])</f>
        <v>0</v>
      </c>
    </row>
    <row r="6" spans="1:16" x14ac:dyDescent="0.3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>
        <v>13921</v>
      </c>
      <c r="G6" s="38">
        <v>12345</v>
      </c>
      <c r="H6" s="38">
        <v>36500</v>
      </c>
      <c r="I6" s="38">
        <v>41648</v>
      </c>
      <c r="J6" s="38">
        <v>16876</v>
      </c>
      <c r="K6" s="38">
        <v>23535</v>
      </c>
      <c r="L6" s="38"/>
      <c r="M6" s="38"/>
      <c r="N6" s="38"/>
      <c r="O6" s="38"/>
      <c r="P6" s="29">
        <f>SUM(Autorisasjon[[#This Row],[Jan]:[Des]])</f>
        <v>172203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/>
      <c r="M7" s="38"/>
      <c r="N7" s="38"/>
      <c r="O7" s="38"/>
      <c r="P7" s="34">
        <f>SUM(Autorisasjon[[#This Row],[Jan]:[Des]])</f>
        <v>0</v>
      </c>
    </row>
    <row r="8" spans="1:16" x14ac:dyDescent="0.3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>
        <v>261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/>
      <c r="M8" s="38"/>
      <c r="N8" s="38"/>
      <c r="O8" s="38"/>
      <c r="P8" s="29">
        <f>SUM(Autorisasjon[[#This Row],[Jan]:[Des]])</f>
        <v>1875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/>
      <c r="M9" s="38"/>
      <c r="N9" s="38"/>
      <c r="O9" s="38"/>
      <c r="P9" s="34">
        <f>SUM(Autorisasjon[[#This Row],[Jan]:[Des]])</f>
        <v>0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>
        <v>19125</v>
      </c>
      <c r="G10" s="38">
        <v>5008</v>
      </c>
      <c r="H10" s="38">
        <v>14803</v>
      </c>
      <c r="I10" s="38">
        <v>14090</v>
      </c>
      <c r="J10" s="38">
        <v>6003</v>
      </c>
      <c r="K10" s="38">
        <v>11592</v>
      </c>
      <c r="L10" s="38"/>
      <c r="M10" s="38"/>
      <c r="N10" s="38"/>
      <c r="O10" s="38"/>
      <c r="P10" s="29">
        <f>SUM(Autorisasjon[[#This Row],[Jan]:[Des]])</f>
        <v>109739</v>
      </c>
    </row>
    <row r="11" spans="1:16" x14ac:dyDescent="0.3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/>
      <c r="M11" s="38"/>
      <c r="N11" s="38"/>
      <c r="O11" s="38"/>
      <c r="P11" s="34">
        <f>SUM(Autorisasjon[[#This Row],[Jan]:[Des]])</f>
        <v>0</v>
      </c>
    </row>
    <row r="12" spans="1:16" x14ac:dyDescent="0.3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>
        <v>615</v>
      </c>
      <c r="G12" s="38">
        <v>57</v>
      </c>
      <c r="H12" s="38">
        <v>205</v>
      </c>
      <c r="I12" s="38">
        <v>310</v>
      </c>
      <c r="J12" s="38">
        <v>185</v>
      </c>
      <c r="K12" s="38">
        <v>203</v>
      </c>
      <c r="L12" s="38"/>
      <c r="M12" s="38"/>
      <c r="N12" s="38"/>
      <c r="O12" s="38"/>
      <c r="P12" s="34">
        <f>SUM(Autorisasjon[[#This Row],[Jan]:[Des]])</f>
        <v>2131</v>
      </c>
    </row>
    <row r="13" spans="1:16" x14ac:dyDescent="0.3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>
        <v>32003</v>
      </c>
      <c r="G13" s="38">
        <v>9035</v>
      </c>
      <c r="H13" s="38">
        <v>34920</v>
      </c>
      <c r="I13" s="38">
        <v>46881</v>
      </c>
      <c r="J13" s="38">
        <v>43379</v>
      </c>
      <c r="K13" s="38">
        <v>56594</v>
      </c>
      <c r="L13" s="38"/>
      <c r="M13" s="38"/>
      <c r="N13" s="38"/>
      <c r="O13" s="38"/>
      <c r="P13" s="34">
        <f>SUM(Autorisasjon[[#This Row],[Jan]:[Des]])</f>
        <v>270686</v>
      </c>
    </row>
    <row r="14" spans="1:16" x14ac:dyDescent="0.3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>
        <v>13341</v>
      </c>
      <c r="G14" s="38">
        <v>4387</v>
      </c>
      <c r="H14" s="38">
        <v>12333</v>
      </c>
      <c r="I14" s="38">
        <v>12945</v>
      </c>
      <c r="J14" s="38">
        <v>13254</v>
      </c>
      <c r="K14" s="38">
        <v>13824</v>
      </c>
      <c r="L14" s="38"/>
      <c r="M14" s="38"/>
      <c r="N14" s="38"/>
      <c r="O14" s="38"/>
      <c r="P14" s="34">
        <f>SUM(Autorisasjon[[#This Row],[Jan]:[Des]])</f>
        <v>93053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>
        <v>109623</v>
      </c>
      <c r="G15" s="38">
        <v>48381</v>
      </c>
      <c r="H15" s="38">
        <v>244310</v>
      </c>
      <c r="I15" s="38">
        <v>157059</v>
      </c>
      <c r="J15" s="38">
        <v>77259</v>
      </c>
      <c r="K15" s="38">
        <v>79118</v>
      </c>
      <c r="L15" s="38"/>
      <c r="M15" s="38"/>
      <c r="N15" s="38"/>
      <c r="O15" s="38"/>
      <c r="P15" s="29">
        <f>SUM(Autorisasjon[[#This Row],[Jan]:[Des]])</f>
        <v>931032</v>
      </c>
    </row>
    <row r="16" spans="1:16" x14ac:dyDescent="0.3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>
        <v>49463</v>
      </c>
      <c r="G16" s="38">
        <v>10779</v>
      </c>
      <c r="H16" s="38">
        <v>46659</v>
      </c>
      <c r="I16" s="38">
        <v>47723</v>
      </c>
      <c r="J16" s="38">
        <v>29408</v>
      </c>
      <c r="K16" s="38">
        <v>41086</v>
      </c>
      <c r="L16" s="38"/>
      <c r="M16" s="38"/>
      <c r="N16" s="38"/>
      <c r="O16" s="38"/>
      <c r="P16" s="29">
        <f>SUM(Autorisasjon[[#This Row],[Jan]:[Des]])</f>
        <v>417466</v>
      </c>
    </row>
    <row r="17" spans="1:33" x14ac:dyDescent="0.3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>
        <v>3282</v>
      </c>
      <c r="G17" s="38">
        <v>1044</v>
      </c>
      <c r="H17" s="38">
        <v>2765</v>
      </c>
      <c r="I17" s="38">
        <v>2762</v>
      </c>
      <c r="J17" s="38">
        <v>1898</v>
      </c>
      <c r="K17" s="38">
        <v>2547</v>
      </c>
      <c r="L17" s="38"/>
      <c r="M17" s="38"/>
      <c r="N17" s="38"/>
      <c r="O17" s="38"/>
      <c r="P17" s="29">
        <f>SUM(Autorisasjon[[#This Row],[Jan]:[Des]])</f>
        <v>19624</v>
      </c>
    </row>
    <row r="18" spans="1:33" x14ac:dyDescent="0.3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/>
      <c r="M18" s="38"/>
      <c r="N18" s="38"/>
      <c r="O18" s="38"/>
      <c r="P18" s="34">
        <f>SUM(Autorisasjon[[#This Row],[Jan]:[Des]])</f>
        <v>0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/>
      <c r="M19" s="38"/>
      <c r="N19" s="38"/>
      <c r="O19" s="38"/>
      <c r="P19" s="34">
        <f>SUM(Autorisasjon[[#This Row],[Jan]:[Des]])</f>
        <v>0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>
        <v>17439</v>
      </c>
      <c r="G20" s="38">
        <v>2968</v>
      </c>
      <c r="H20" s="38">
        <v>8868</v>
      </c>
      <c r="I20" s="38">
        <v>8134</v>
      </c>
      <c r="J20" s="38">
        <v>4430</v>
      </c>
      <c r="K20" s="38">
        <v>7673</v>
      </c>
      <c r="L20" s="38"/>
      <c r="M20" s="38"/>
      <c r="N20" s="38"/>
      <c r="O20" s="38"/>
      <c r="P20" s="29">
        <f>SUM(Autorisasjon[[#This Row],[Jan]:[Des]])</f>
        <v>75513</v>
      </c>
    </row>
    <row r="21" spans="1:33" x14ac:dyDescent="0.3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>
        <v>1049</v>
      </c>
      <c r="G21" s="38">
        <v>434</v>
      </c>
      <c r="H21" s="38">
        <v>1014</v>
      </c>
      <c r="I21" s="38">
        <v>457</v>
      </c>
      <c r="J21" s="38">
        <v>351</v>
      </c>
      <c r="K21" s="38">
        <v>1808</v>
      </c>
      <c r="L21" s="38"/>
      <c r="M21" s="38"/>
      <c r="N21" s="38"/>
      <c r="O21" s="38"/>
      <c r="P21" s="34">
        <f>SUM(Autorisasjon[[#This Row],[Jan]:[Des]])</f>
        <v>5505</v>
      </c>
      <c r="AG21" s="18"/>
    </row>
    <row r="22" spans="1:33" x14ac:dyDescent="0.3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>
        <v>9828</v>
      </c>
      <c r="G22" s="38">
        <v>1773</v>
      </c>
      <c r="H22" s="38">
        <v>11179</v>
      </c>
      <c r="I22" s="38">
        <v>12124</v>
      </c>
      <c r="J22" s="38">
        <v>12773</v>
      </c>
      <c r="K22" s="38">
        <v>13855</v>
      </c>
      <c r="L22" s="38"/>
      <c r="M22" s="38"/>
      <c r="N22" s="38"/>
      <c r="O22" s="38"/>
      <c r="P22" s="34">
        <f>SUM(Autorisasjon[[#This Row],[Jan]:[Des]])</f>
        <v>75383</v>
      </c>
      <c r="AG22" s="18"/>
    </row>
    <row r="23" spans="1:33" x14ac:dyDescent="0.3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>
        <v>0</v>
      </c>
      <c r="G23" s="38">
        <v>0</v>
      </c>
      <c r="H23" s="38">
        <v>0</v>
      </c>
      <c r="I23" s="38">
        <v>70</v>
      </c>
      <c r="J23" s="38">
        <v>281</v>
      </c>
      <c r="K23" s="38">
        <v>173</v>
      </c>
      <c r="L23" s="38"/>
      <c r="M23" s="38"/>
      <c r="N23" s="38"/>
      <c r="O23" s="38"/>
      <c r="P23" s="29">
        <f>SUM(Autorisasjon[[#This Row],[Jan]:[Des]])</f>
        <v>1068</v>
      </c>
      <c r="AG23" s="18"/>
    </row>
    <row r="24" spans="1:33" x14ac:dyDescent="0.3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>
        <v>154930</v>
      </c>
      <c r="G24" s="38">
        <v>32594</v>
      </c>
      <c r="H24" s="38">
        <v>88678</v>
      </c>
      <c r="I24" s="38">
        <v>71778</v>
      </c>
      <c r="J24" s="38">
        <v>33242</v>
      </c>
      <c r="K24" s="38">
        <v>58139</v>
      </c>
      <c r="L24" s="38"/>
      <c r="M24" s="38"/>
      <c r="N24" s="38"/>
      <c r="O24" s="38"/>
      <c r="P24" s="29">
        <f>SUM(Autorisasjon[[#This Row],[Jan]:[Des]])</f>
        <v>1017735</v>
      </c>
    </row>
    <row r="25" spans="1:33" x14ac:dyDescent="0.3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>
        <v>7869</v>
      </c>
      <c r="G25" s="38">
        <v>7293</v>
      </c>
      <c r="H25" s="38">
        <v>11418</v>
      </c>
      <c r="I25" s="38">
        <v>9290</v>
      </c>
      <c r="J25" s="38">
        <v>2488</v>
      </c>
      <c r="K25" s="38">
        <v>6682</v>
      </c>
      <c r="L25" s="38"/>
      <c r="M25" s="38"/>
      <c r="N25" s="38"/>
      <c r="O25" s="38"/>
      <c r="P25" s="29">
        <f>SUM(Autorisasjon[[#This Row],[Jan]:[Des]])</f>
        <v>59745</v>
      </c>
    </row>
    <row r="26" spans="1:33" ht="15" customHeight="1" x14ac:dyDescent="0.3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3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>
        <v>2244</v>
      </c>
      <c r="G27" s="38">
        <v>1033</v>
      </c>
      <c r="H27" s="38">
        <v>3140</v>
      </c>
      <c r="I27" s="38">
        <v>4900</v>
      </c>
      <c r="J27" s="38">
        <v>1921</v>
      </c>
      <c r="K27" s="38">
        <v>1896</v>
      </c>
      <c r="L27" s="38"/>
      <c r="M27" s="38"/>
      <c r="N27" s="38"/>
      <c r="O27" s="38"/>
      <c r="P27" s="34">
        <f>SUM(Autorisasjon[[#This Row],[Jan]:[Des]])</f>
        <v>19070</v>
      </c>
    </row>
    <row r="28" spans="1:33" ht="15" customHeight="1" x14ac:dyDescent="0.3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>
        <v>61293</v>
      </c>
      <c r="G28" s="38">
        <v>25743</v>
      </c>
      <c r="H28" s="38">
        <v>61983</v>
      </c>
      <c r="I28" s="38">
        <v>58091</v>
      </c>
      <c r="J28" s="38">
        <v>21778</v>
      </c>
      <c r="K28" s="38">
        <v>54533</v>
      </c>
      <c r="L28" s="38"/>
      <c r="M28" s="38"/>
      <c r="N28" s="38"/>
      <c r="O28" s="38"/>
      <c r="P28" s="29">
        <f>SUM(Autorisasjon[[#This Row],[Jan]:[Des]])</f>
        <v>368075</v>
      </c>
    </row>
    <row r="29" spans="1:33" ht="15" customHeight="1" x14ac:dyDescent="0.3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3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>
        <v>597228</v>
      </c>
      <c r="G30" s="38">
        <v>271573</v>
      </c>
      <c r="H30" s="38">
        <v>179714</v>
      </c>
      <c r="I30" s="38">
        <v>209276</v>
      </c>
      <c r="J30" s="38">
        <v>93861</v>
      </c>
      <c r="K30" s="38">
        <v>171302</v>
      </c>
      <c r="L30" s="38"/>
      <c r="M30" s="38"/>
      <c r="N30" s="38"/>
      <c r="O30" s="38"/>
      <c r="P30" s="29">
        <f>SUM(Autorisasjon[[#This Row],[Jan]:[Des]])</f>
        <v>2250378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>
        <v>1378</v>
      </c>
      <c r="G31" s="38">
        <v>372</v>
      </c>
      <c r="H31" s="38">
        <v>997</v>
      </c>
      <c r="I31" s="38">
        <v>927</v>
      </c>
      <c r="J31" s="38">
        <v>637</v>
      </c>
      <c r="K31" s="38">
        <v>849</v>
      </c>
      <c r="L31" s="38"/>
      <c r="M31" s="38"/>
      <c r="N31" s="38"/>
      <c r="O31" s="38"/>
      <c r="P31" s="29">
        <f>SUM(Autorisasjon[[#This Row],[Jan]:[Des]])</f>
        <v>7810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>
        <v>10722</v>
      </c>
      <c r="G32" s="38">
        <v>4002</v>
      </c>
      <c r="H32" s="38">
        <v>11957</v>
      </c>
      <c r="I32" s="38">
        <v>12283</v>
      </c>
      <c r="J32" s="38">
        <v>7949</v>
      </c>
      <c r="K32" s="38">
        <v>18198</v>
      </c>
      <c r="L32" s="38"/>
      <c r="M32" s="38"/>
      <c r="N32" s="38"/>
      <c r="O32" s="38"/>
      <c r="P32" s="29">
        <f>SUM(Autorisasjon[[#This Row],[Jan]:[Des]])</f>
        <v>88498</v>
      </c>
    </row>
    <row r="33" spans="1:16" ht="15" customHeight="1" x14ac:dyDescent="0.3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>
        <v>968</v>
      </c>
      <c r="G33" s="38">
        <v>0</v>
      </c>
      <c r="H33" s="38">
        <v>0</v>
      </c>
      <c r="I33" s="38">
        <v>88</v>
      </c>
      <c r="J33" s="38">
        <v>412</v>
      </c>
      <c r="K33" s="38">
        <v>627</v>
      </c>
      <c r="L33" s="38"/>
      <c r="M33" s="38"/>
      <c r="N33" s="38"/>
      <c r="O33" s="38"/>
      <c r="P33" s="34">
        <f>SUM(Autorisasjon[[#This Row],[Jan]:[Des]])</f>
        <v>3181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>
        <v>203470025</v>
      </c>
      <c r="G34" s="38">
        <v>46450041</v>
      </c>
      <c r="H34" s="38">
        <v>94379065</v>
      </c>
      <c r="I34" s="38">
        <v>109324813</v>
      </c>
      <c r="J34" s="38">
        <v>44795364</v>
      </c>
      <c r="K34" s="38">
        <v>58639258</v>
      </c>
      <c r="L34" s="38"/>
      <c r="M34" s="38"/>
      <c r="N34" s="38"/>
      <c r="O34" s="38"/>
      <c r="P34" s="29">
        <f>SUM(Autorisasjon[[#This Row],[Jan]:[Des]])</f>
        <v>619382993</v>
      </c>
    </row>
    <row r="35" spans="1:16" ht="15" customHeight="1" x14ac:dyDescent="0.3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>
        <v>1390</v>
      </c>
      <c r="G35" s="38">
        <v>378</v>
      </c>
      <c r="H35" s="38">
        <v>1264</v>
      </c>
      <c r="I35" s="38">
        <v>915</v>
      </c>
      <c r="J35" s="38">
        <v>238</v>
      </c>
      <c r="K35" s="38">
        <v>7721</v>
      </c>
      <c r="L35" s="38"/>
      <c r="M35" s="38"/>
      <c r="N35" s="38"/>
      <c r="O35" s="38"/>
      <c r="P35" s="29">
        <f>SUM(Autorisasjon[[#This Row],[Jan]:[Des]])</f>
        <v>14306</v>
      </c>
    </row>
    <row r="36" spans="1:16" ht="15" customHeight="1" x14ac:dyDescent="0.3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>
        <v>1104</v>
      </c>
      <c r="G36" s="38">
        <v>543</v>
      </c>
      <c r="H36" s="38">
        <v>1776</v>
      </c>
      <c r="I36" s="38">
        <v>1256</v>
      </c>
      <c r="J36" s="38">
        <v>909</v>
      </c>
      <c r="K36" s="38">
        <v>865</v>
      </c>
      <c r="L36" s="38"/>
      <c r="M36" s="38"/>
      <c r="N36" s="38"/>
      <c r="O36" s="38"/>
      <c r="P36" s="34">
        <f>SUM(Autorisasjon[[#This Row],[Jan]:[Des]])</f>
        <v>7904</v>
      </c>
    </row>
    <row r="37" spans="1:16" ht="15" customHeight="1" x14ac:dyDescent="0.3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3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>
        <v>3776932</v>
      </c>
      <c r="G39" s="38">
        <v>1074201</v>
      </c>
      <c r="H39" s="38">
        <v>3139834</v>
      </c>
      <c r="I39" s="38">
        <v>3193524</v>
      </c>
      <c r="J39" s="38">
        <v>2569038</v>
      </c>
      <c r="K39" s="38">
        <v>2934869</v>
      </c>
      <c r="L39" s="38"/>
      <c r="M39" s="38"/>
      <c r="N39" s="38"/>
      <c r="O39" s="38"/>
      <c r="P39" s="29">
        <f>SUM(Autorisasjon[[#This Row],[Jan]:[Des]])</f>
        <v>22848643</v>
      </c>
    </row>
    <row r="40" spans="1:16" ht="15" customHeight="1" x14ac:dyDescent="0.3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3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>
        <v>82670</v>
      </c>
      <c r="G41" s="38">
        <v>36645</v>
      </c>
      <c r="H41" s="38">
        <v>86793</v>
      </c>
      <c r="I41" s="38">
        <v>54810</v>
      </c>
      <c r="J41" s="38">
        <v>36929</v>
      </c>
      <c r="K41" s="38">
        <v>55082</v>
      </c>
      <c r="L41" s="38"/>
      <c r="M41" s="38"/>
      <c r="N41" s="38"/>
      <c r="O41" s="38"/>
      <c r="P41" s="29">
        <f>SUM(Autorisasjon[[#This Row],[Jan]:[Des]])</f>
        <v>380455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>
        <v>66555</v>
      </c>
      <c r="G42" s="38">
        <v>25381</v>
      </c>
      <c r="H42" s="38">
        <v>72313</v>
      </c>
      <c r="I42" s="38">
        <v>64004</v>
      </c>
      <c r="J42" s="38">
        <v>15449</v>
      </c>
      <c r="K42" s="38">
        <v>55752</v>
      </c>
      <c r="L42" s="38"/>
      <c r="M42" s="38"/>
      <c r="N42" s="38"/>
      <c r="O42" s="38"/>
      <c r="P42" s="34">
        <f>SUM(Autorisasjon[[#This Row],[Jan]:[Des]])</f>
        <v>823258</v>
      </c>
    </row>
    <row r="43" spans="1:16" ht="15" customHeight="1" x14ac:dyDescent="0.3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>
        <v>10028</v>
      </c>
      <c r="G43" s="38">
        <v>3094</v>
      </c>
      <c r="H43" s="38">
        <v>8898</v>
      </c>
      <c r="I43" s="38">
        <v>9436</v>
      </c>
      <c r="J43" s="38">
        <v>7824</v>
      </c>
      <c r="K43" s="38">
        <v>8676</v>
      </c>
      <c r="L43" s="38"/>
      <c r="M43" s="38"/>
      <c r="N43" s="38"/>
      <c r="O43" s="38"/>
      <c r="P43" s="29">
        <f>SUM(Autorisasjon[[#This Row],[Jan]:[Des]])</f>
        <v>66881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 s="73">
        <f>SUM(F3:F44)</f>
        <v>223639879</v>
      </c>
      <c r="H45" s="29">
        <f>SUM(H3:H44)</f>
        <v>112946515</v>
      </c>
      <c r="I45" s="29">
        <f>SUM(I3:I44)</f>
        <v>128113700</v>
      </c>
    </row>
    <row r="46" spans="1:16" ht="15" customHeight="1" x14ac:dyDescent="0.3">
      <c r="D46"/>
      <c r="E46"/>
      <c r="F46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</cols>
  <sheetData>
    <row r="1" spans="1:16" ht="21" x14ac:dyDescent="0.4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4254797.8000000007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4483553.4000000004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2284919.4000000004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4064090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4148567.2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2794711.6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3736924.6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30259638.200000003</v>
      </c>
    </row>
    <row r="5" spans="1:16" x14ac:dyDescent="0.3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4234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5128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4324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4948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4798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2912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4738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35566</v>
      </c>
    </row>
    <row r="6" spans="1:16" x14ac:dyDescent="0.3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265.2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140.80000000000001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265.8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297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322.20000000000005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281.8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1943.3999999999999</v>
      </c>
    </row>
    <row r="8" spans="1:16" x14ac:dyDescent="0.3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3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588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682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596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442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4586</v>
      </c>
    </row>
    <row r="12" spans="1:16" x14ac:dyDescent="0.3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1264055.2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463928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347657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294742.59999999998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199627.2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323991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5383701.5999999996</v>
      </c>
    </row>
    <row r="13" spans="1:16" x14ac:dyDescent="0.3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133539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152139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145935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152537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161000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105252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116480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1083745</v>
      </c>
    </row>
    <row r="14" spans="1:16" x14ac:dyDescent="0.3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3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28635.200000000001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26571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26097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48141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28736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21798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372141</v>
      </c>
    </row>
    <row r="16" spans="1:16" x14ac:dyDescent="0.3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22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323</v>
      </c>
    </row>
    <row r="17" spans="1:16" x14ac:dyDescent="0.3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5088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1838.6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2962.6000000000004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2818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1200.6000000000001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2318.4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27008.800000000003</v>
      </c>
    </row>
    <row r="18" spans="1:16" x14ac:dyDescent="0.3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3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64.400000000000006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123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11.4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59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74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40.6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524.20000000000005</v>
      </c>
    </row>
    <row r="20" spans="1:16" x14ac:dyDescent="0.3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146</v>
      </c>
    </row>
    <row r="21" spans="1:16" x14ac:dyDescent="0.3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8691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4362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6526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6739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3134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4924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6845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47822</v>
      </c>
    </row>
    <row r="22" spans="1:16" x14ac:dyDescent="0.3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8421.2000000000007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8234.6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3639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8934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11330.2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10701.800000000001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13184.800000000001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69785.200000000012</v>
      </c>
    </row>
    <row r="23" spans="1:16" x14ac:dyDescent="0.3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2668.2000000000003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877.40000000000009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2466.6000000000004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2589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2650.8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2764.8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18610.599999999999</v>
      </c>
    </row>
    <row r="24" spans="1:16" x14ac:dyDescent="0.3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50080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60195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52107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59963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48022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43671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459866</v>
      </c>
    </row>
    <row r="25" spans="1:16" x14ac:dyDescent="0.3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32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328</v>
      </c>
    </row>
    <row r="26" spans="1:16" x14ac:dyDescent="0.3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44842.8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50567.600000000006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31011.200000000001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69116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62652.800000000003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35394.800000000003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36825.599999999999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378122.39999999997</v>
      </c>
    </row>
    <row r="27" spans="1:16" x14ac:dyDescent="0.3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9892.6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2155.8000000000002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9331.8000000000011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9544.6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5881.6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8217.2000000000007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83493.200000000012</v>
      </c>
    </row>
    <row r="28" spans="1:16" x14ac:dyDescent="0.3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656.40000000000009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208.8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553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552.4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379.6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509.40000000000003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3924.8</v>
      </c>
    </row>
    <row r="29" spans="1:16" x14ac:dyDescent="0.3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3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607299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461684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455560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536040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301487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353853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4367718</v>
      </c>
    </row>
    <row r="31" spans="1:16" x14ac:dyDescent="0.3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132</v>
      </c>
    </row>
    <row r="32" spans="1:16" x14ac:dyDescent="0.3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92701.8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106624.8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24801.599999999999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28912.6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27819.8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11135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39932.6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487963.59999999992</v>
      </c>
    </row>
    <row r="33" spans="1:16" x14ac:dyDescent="0.3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1065.2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1677.8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1338.8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1962.8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2235.4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336.2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1027.5999999999999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9827.0000000000018</v>
      </c>
    </row>
    <row r="35" spans="1:16" x14ac:dyDescent="0.3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8082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9428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7604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7660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5564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4520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5290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57270</v>
      </c>
    </row>
    <row r="36" spans="1:16" x14ac:dyDescent="0.3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2490.4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2935.6000000000004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1292.5999999999999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3165.8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3366.8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3478.6000000000004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3525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22506.6</v>
      </c>
    </row>
    <row r="37" spans="1:16" x14ac:dyDescent="0.3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56.2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34.6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213.6</v>
      </c>
    </row>
    <row r="38" spans="1:16" x14ac:dyDescent="0.3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30986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6518.8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17735.600000000002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14355.6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6648.4000000000005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11627.800000000001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203547</v>
      </c>
    </row>
    <row r="39" spans="1:16" x14ac:dyDescent="0.3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1573.8000000000002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1458.6000000000001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2283.6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1858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497.6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1336.4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11949</v>
      </c>
    </row>
    <row r="40" spans="1:16" x14ac:dyDescent="0.3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448.8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206.60000000000002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628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384.20000000000005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379.20000000000005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3814</v>
      </c>
    </row>
    <row r="44" spans="1:16" x14ac:dyDescent="0.3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12258.6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5148.6000000000004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12396.6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11618.2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4355.6000000000004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10906.6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73615</v>
      </c>
    </row>
    <row r="45" spans="1:16" x14ac:dyDescent="0.3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12020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16196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18618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7091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5640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1510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4046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72226</v>
      </c>
    </row>
    <row r="46" spans="1:16" x14ac:dyDescent="0.3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3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362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348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294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342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338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2616</v>
      </c>
    </row>
    <row r="48" spans="1:16" x14ac:dyDescent="0.3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74298.400000000009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120421.6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54394.600000000006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35948.800000000003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41855.200000000004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18772.2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34260.400000000001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451269.60000000003</v>
      </c>
    </row>
    <row r="50" spans="1:16" x14ac:dyDescent="0.3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8122.4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8898.6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7768.4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8386.4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7781.4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6592.4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7203.8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63362.000000000007</v>
      </c>
    </row>
    <row r="51" spans="1:16" x14ac:dyDescent="0.3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108617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96968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105531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101492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78504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97391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795237</v>
      </c>
    </row>
    <row r="52" spans="1:16" x14ac:dyDescent="0.3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510965.4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783845.4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692559.4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895387.4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808511.6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833049.8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489330.6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5616429.5999999987</v>
      </c>
    </row>
    <row r="53" spans="1:16" x14ac:dyDescent="0.3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193.60000000000002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17.600000000000001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82.4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125.4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636.20000000000005</v>
      </c>
    </row>
    <row r="54" spans="1:16" x14ac:dyDescent="0.3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14448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13677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12119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16135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14535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11291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14349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112629</v>
      </c>
    </row>
    <row r="55" spans="1:16" x14ac:dyDescent="0.3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11382528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52465402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16516285.200000001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24640966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27612732.600000001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12067995.800000001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15351127.600000001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173941032.60000002</v>
      </c>
    </row>
    <row r="56" spans="1:16" x14ac:dyDescent="0.3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75.600000000000009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252.8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183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47.6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1544.2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2861.2</v>
      </c>
    </row>
    <row r="57" spans="1:16" x14ac:dyDescent="0.3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3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3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57225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31583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40406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51133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40190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36063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644821</v>
      </c>
    </row>
    <row r="60" spans="1:16" x14ac:dyDescent="0.3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2060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2164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2075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2209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2140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1566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1655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16077</v>
      </c>
    </row>
    <row r="61" spans="1:16" x14ac:dyDescent="0.3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2</v>
      </c>
    </row>
    <row r="62" spans="1:16" x14ac:dyDescent="0.3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3238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3332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2886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2460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1326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1452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21454</v>
      </c>
    </row>
    <row r="63" spans="1:16" x14ac:dyDescent="0.3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</v>
      </c>
    </row>
    <row r="64" spans="1:16" x14ac:dyDescent="0.3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958280.4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376211.20000000001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779155.8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806602.8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655421.60000000009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737593.8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5893247.6000000006</v>
      </c>
    </row>
    <row r="65" spans="1:16" x14ac:dyDescent="0.3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164982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163767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171671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239926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98246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78509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92963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1102079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24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214</v>
      </c>
    </row>
    <row r="67" spans="1:16" x14ac:dyDescent="0.3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3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3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50236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52412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55028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53793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54445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56378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54429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440650</v>
      </c>
    </row>
    <row r="71" spans="1:16" x14ac:dyDescent="0.3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16534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7329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17358.600000000002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10962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7385.8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11016.400000000001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76091</v>
      </c>
    </row>
    <row r="72" spans="1:16" x14ac:dyDescent="0.3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13352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5314.2000000000007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14558.6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13033.800000000001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3102.8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11363.400000000001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165485.59999999998</v>
      </c>
    </row>
    <row r="73" spans="1:16" x14ac:dyDescent="0.3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2005.6000000000001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618.80000000000007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1779.6000000000001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1887.2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1735.2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13376.2</v>
      </c>
    </row>
    <row r="74" spans="1:16" x14ac:dyDescent="0.3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3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26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3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3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3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3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3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3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3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3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3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3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3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3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3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3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3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3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3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3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3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3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3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8.886718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3c248d53-78c8-43b0-8460-e890939636e3"/>
    <ds:schemaRef ds:uri="http://www.w3.org/XML/1998/namespace"/>
    <ds:schemaRef ds:uri="http://schemas.microsoft.com/office/infopath/2007/PartnerControls"/>
    <ds:schemaRef ds:uri="427c2a47-db71-41ee-80e3-773b31108daa"/>
  </ds:schemaRefs>
</ds:datastoreItem>
</file>

<file path=customXml/itemProps2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2025-09-01T10:09:45Z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