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igdir-my.sharepoint.com/personal/elaine_kristin_mikkelsen_svartis_digdir_no/Documents/Servicedesk/Samarbeidsavtalen/"/>
    </mc:Choice>
  </mc:AlternateContent>
  <xr:revisionPtr revIDLastSave="0" documentId="8_{715B1156-84A5-4855-8F5B-15F8B762F493}" xr6:coauthVersionLast="47" xr6:coauthVersionMax="47" xr10:uidLastSave="{00000000-0000-0000-0000-000000000000}"/>
  <bookViews>
    <workbookView xWindow="3348" yWindow="3348" windowWidth="17280" windowHeight="9960" firstSheet="2" activeTab="2" xr2:uid="{00000000-000D-0000-FFFF-FFFF00000000}"/>
  </bookViews>
  <sheets>
    <sheet name="Introduksjon til statistikk" sheetId="27" r:id="rId1"/>
    <sheet name="1. Meldingstjeneste" sheetId="36" r:id="rId2"/>
    <sheet name="2. Innsendingstjeneste" sheetId="66" r:id="rId3"/>
    <sheet name="3. Formidlingstjeneste" sheetId="67" r:id="rId4"/>
    <sheet name="4. Autorisasjonstjeneste" sheetId="16" r:id="rId5"/>
    <sheet name="5. Sum transaksjoner vektet" sheetId="72" r:id="rId6"/>
    <sheet name="Autorisasjon rådata" sheetId="74" state="hidden" r:id="rId7"/>
    <sheet name="rådata" sheetId="73" state="hidden" r:id="rId8"/>
  </sheets>
  <definedNames>
    <definedName name="_xlnm._FilterDatabase" localSheetId="1" hidden="1">'1. Meldingstjeneste'!$U$2:$Z$28</definedName>
    <definedName name="_xlnm._FilterDatabase" localSheetId="2" hidden="1">'2. Innsendingstjeneste'!$A$2:$G$13253</definedName>
    <definedName name="_xlnm._FilterDatabase" localSheetId="3" hidden="1">'3. Formidlingstjeneste'!$A$2:$E$3550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3" i="66" l="1"/>
  <c r="O43" i="66"/>
  <c r="N43" i="66"/>
  <c r="M43" i="66"/>
  <c r="L43" i="66"/>
  <c r="K43" i="66"/>
  <c r="J43" i="66"/>
  <c r="I43" i="66"/>
  <c r="H43" i="66"/>
  <c r="G43" i="66"/>
  <c r="F43" i="66"/>
  <c r="E43" i="66"/>
  <c r="D43" i="66"/>
  <c r="F45" i="16" l="1"/>
  <c r="P3" i="16" l="1"/>
  <c r="P4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E45" i="16"/>
  <c r="D45" i="16"/>
  <c r="P3" i="66"/>
  <c r="P4" i="66"/>
  <c r="P5" i="66"/>
  <c r="P6" i="66"/>
  <c r="P7" i="66"/>
  <c r="P8" i="66"/>
  <c r="P9" i="66"/>
  <c r="P10" i="66"/>
  <c r="P11" i="66"/>
  <c r="P12" i="66"/>
  <c r="P13" i="66"/>
  <c r="P14" i="66"/>
  <c r="P15" i="66"/>
  <c r="P16" i="66"/>
  <c r="P17" i="66"/>
  <c r="P18" i="66"/>
  <c r="P19" i="66"/>
  <c r="P20" i="66"/>
  <c r="P21" i="66"/>
  <c r="P22" i="66"/>
  <c r="P23" i="66"/>
  <c r="P24" i="66"/>
  <c r="P25" i="66"/>
  <c r="P26" i="66"/>
  <c r="P27" i="66"/>
  <c r="P28" i="66"/>
  <c r="P29" i="66"/>
  <c r="P30" i="66"/>
  <c r="P31" i="66"/>
  <c r="P32" i="66"/>
  <c r="P33" i="66"/>
  <c r="P34" i="66"/>
  <c r="P35" i="66"/>
  <c r="P36" i="66"/>
  <c r="P37" i="66"/>
  <c r="P38" i="66"/>
  <c r="P39" i="66"/>
  <c r="P40" i="66"/>
  <c r="P41" i="66"/>
  <c r="P42" i="66"/>
  <c r="P3" i="36"/>
  <c r="P4" i="36"/>
  <c r="P5" i="36"/>
  <c r="P6" i="36"/>
  <c r="P7" i="36"/>
  <c r="P8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P22" i="36"/>
  <c r="P23" i="36"/>
  <c r="P24" i="36"/>
  <c r="P25" i="36"/>
  <c r="P26" i="36"/>
  <c r="P27" i="36"/>
  <c r="P28" i="36"/>
  <c r="P29" i="36"/>
  <c r="D3" i="72"/>
  <c r="D4" i="72"/>
  <c r="D5" i="72"/>
  <c r="D6" i="72"/>
  <c r="D7" i="72"/>
  <c r="D8" i="72"/>
  <c r="D9" i="72"/>
  <c r="D10" i="72"/>
  <c r="D11" i="72"/>
  <c r="D12" i="72"/>
  <c r="D13" i="72"/>
  <c r="D14" i="72"/>
  <c r="D15" i="72"/>
  <c r="D16" i="72"/>
  <c r="D17" i="72"/>
  <c r="D18" i="72"/>
  <c r="D19" i="72"/>
  <c r="D20" i="72"/>
  <c r="D21" i="72"/>
  <c r="D22" i="72"/>
  <c r="D23" i="72"/>
  <c r="D24" i="72"/>
  <c r="D25" i="72"/>
  <c r="D26" i="72"/>
  <c r="D27" i="72"/>
  <c r="D28" i="72"/>
  <c r="D29" i="72"/>
  <c r="D30" i="72"/>
  <c r="D31" i="72"/>
  <c r="D32" i="72"/>
  <c r="D33" i="72"/>
  <c r="D34" i="72"/>
  <c r="D35" i="72"/>
  <c r="D36" i="72"/>
  <c r="D37" i="72"/>
  <c r="D38" i="72"/>
  <c r="D39" i="72"/>
  <c r="D40" i="72"/>
  <c r="D41" i="72"/>
  <c r="D42" i="72"/>
  <c r="D43" i="72"/>
  <c r="D44" i="72"/>
  <c r="D45" i="72"/>
  <c r="D46" i="72"/>
  <c r="D47" i="72"/>
  <c r="D48" i="72"/>
  <c r="D49" i="72"/>
  <c r="D50" i="72"/>
  <c r="D51" i="72"/>
  <c r="D52" i="72"/>
  <c r="D53" i="72"/>
  <c r="D54" i="72"/>
  <c r="D55" i="72"/>
  <c r="D56" i="72"/>
  <c r="D57" i="72"/>
  <c r="D58" i="72"/>
  <c r="D59" i="72"/>
  <c r="D60" i="72"/>
  <c r="D61" i="72"/>
  <c r="D62" i="72"/>
  <c r="D63" i="72"/>
  <c r="D64" i="72"/>
  <c r="D65" i="72"/>
  <c r="D66" i="72"/>
  <c r="D67" i="72"/>
  <c r="D68" i="72"/>
  <c r="D69" i="72"/>
  <c r="D70" i="72"/>
  <c r="D71" i="72"/>
  <c r="D72" i="72"/>
  <c r="D73" i="72"/>
  <c r="D74" i="72"/>
  <c r="D75" i="72"/>
  <c r="Q18" i="16" l="1"/>
  <c r="Q19" i="16"/>
  <c r="Q37" i="16"/>
  <c r="Q17" i="16"/>
  <c r="Q16" i="16"/>
  <c r="Q30" i="16"/>
  <c r="Q10" i="16"/>
  <c r="Q40" i="16"/>
  <c r="Q29" i="16"/>
  <c r="Q9" i="16"/>
  <c r="Q28" i="16"/>
  <c r="Q8" i="16"/>
  <c r="Q20" i="16"/>
  <c r="Q36" i="16"/>
  <c r="Q35" i="16"/>
  <c r="Q32" i="16"/>
  <c r="Q31" i="16"/>
  <c r="Q27" i="16"/>
  <c r="Q6" i="16"/>
  <c r="Q34" i="16"/>
  <c r="Q25" i="16"/>
  <c r="Q5" i="16"/>
  <c r="Q13" i="16"/>
  <c r="Q24" i="16"/>
  <c r="Q4" i="16"/>
  <c r="Q43" i="16"/>
  <c r="Q23" i="16"/>
  <c r="Q3" i="16"/>
  <c r="Q15" i="16"/>
  <c r="Q14" i="16"/>
  <c r="Q33" i="16"/>
  <c r="Q11" i="16"/>
  <c r="Q42" i="16"/>
  <c r="Q22" i="16"/>
  <c r="Q12" i="16"/>
  <c r="Q41" i="16"/>
  <c r="P44" i="16"/>
  <c r="Q39" i="16" s="1"/>
  <c r="E47" i="72"/>
  <c r="F47" i="72"/>
  <c r="G47" i="72"/>
  <c r="H47" i="72"/>
  <c r="I47" i="72"/>
  <c r="J47" i="72"/>
  <c r="K47" i="72"/>
  <c r="L47" i="72"/>
  <c r="M47" i="72"/>
  <c r="N47" i="72"/>
  <c r="O47" i="72"/>
  <c r="E66" i="72"/>
  <c r="F66" i="72"/>
  <c r="G66" i="72"/>
  <c r="H66" i="72"/>
  <c r="I66" i="72"/>
  <c r="J66" i="72"/>
  <c r="K66" i="72"/>
  <c r="L66" i="72"/>
  <c r="M66" i="72"/>
  <c r="N66" i="72"/>
  <c r="O66" i="72"/>
  <c r="E68" i="72"/>
  <c r="F68" i="72"/>
  <c r="G68" i="72"/>
  <c r="H68" i="72"/>
  <c r="I68" i="72"/>
  <c r="J68" i="72"/>
  <c r="K68" i="72"/>
  <c r="L68" i="72"/>
  <c r="M68" i="72"/>
  <c r="N68" i="72"/>
  <c r="O68" i="72"/>
  <c r="I4" i="72"/>
  <c r="O37" i="72"/>
  <c r="N37" i="72"/>
  <c r="M37" i="72"/>
  <c r="L37" i="72"/>
  <c r="K37" i="72"/>
  <c r="J37" i="72"/>
  <c r="I37" i="72"/>
  <c r="H37" i="72"/>
  <c r="G37" i="72"/>
  <c r="F37" i="72"/>
  <c r="E37" i="72"/>
  <c r="P3" i="67"/>
  <c r="P4" i="67"/>
  <c r="P5" i="67"/>
  <c r="P6" i="67"/>
  <c r="P7" i="67"/>
  <c r="O53" i="72"/>
  <c r="N53" i="72"/>
  <c r="M53" i="72"/>
  <c r="L53" i="72"/>
  <c r="K53" i="72"/>
  <c r="J53" i="72"/>
  <c r="I53" i="72"/>
  <c r="H53" i="72"/>
  <c r="G53" i="72"/>
  <c r="F53" i="72"/>
  <c r="E53" i="72"/>
  <c r="O42" i="72"/>
  <c r="N42" i="72"/>
  <c r="M42" i="72"/>
  <c r="L42" i="72"/>
  <c r="K42" i="72"/>
  <c r="J42" i="72"/>
  <c r="I42" i="72"/>
  <c r="H42" i="72"/>
  <c r="G42" i="72"/>
  <c r="F42" i="72"/>
  <c r="E42" i="72"/>
  <c r="O23" i="72"/>
  <c r="N23" i="72"/>
  <c r="M23" i="72"/>
  <c r="L23" i="72"/>
  <c r="K23" i="72"/>
  <c r="J23" i="72"/>
  <c r="I23" i="72"/>
  <c r="H23" i="72"/>
  <c r="G23" i="72"/>
  <c r="F23" i="72"/>
  <c r="E23" i="72"/>
  <c r="E14" i="72"/>
  <c r="F14" i="72"/>
  <c r="G14" i="72"/>
  <c r="H14" i="72"/>
  <c r="I14" i="72"/>
  <c r="J14" i="72"/>
  <c r="K14" i="72"/>
  <c r="L14" i="72"/>
  <c r="M14" i="72"/>
  <c r="N14" i="72"/>
  <c r="O14" i="72"/>
  <c r="E29" i="72"/>
  <c r="F29" i="72"/>
  <c r="G29" i="72"/>
  <c r="H29" i="72"/>
  <c r="I29" i="72"/>
  <c r="J29" i="72"/>
  <c r="K29" i="72"/>
  <c r="L29" i="72"/>
  <c r="M29" i="72"/>
  <c r="N29" i="72"/>
  <c r="O29" i="72"/>
  <c r="E56" i="72"/>
  <c r="F56" i="72"/>
  <c r="G56" i="72"/>
  <c r="H56" i="72"/>
  <c r="I56" i="72"/>
  <c r="J56" i="72"/>
  <c r="K56" i="72"/>
  <c r="L56" i="72"/>
  <c r="M56" i="72"/>
  <c r="N56" i="72"/>
  <c r="O56" i="72"/>
  <c r="E9" i="72"/>
  <c r="F9" i="72"/>
  <c r="G9" i="72"/>
  <c r="H9" i="72"/>
  <c r="I9" i="72"/>
  <c r="J9" i="72"/>
  <c r="K9" i="72"/>
  <c r="L9" i="72"/>
  <c r="M9" i="72"/>
  <c r="N9" i="72"/>
  <c r="O9" i="72"/>
  <c r="Q26" i="16" l="1"/>
  <c r="Q38" i="16"/>
  <c r="Q21" i="16"/>
  <c r="Q7" i="16"/>
  <c r="P47" i="72"/>
  <c r="P66" i="72"/>
  <c r="P68" i="72"/>
  <c r="P37" i="72"/>
  <c r="P53" i="72"/>
  <c r="P23" i="72"/>
  <c r="P42" i="72"/>
  <c r="P14" i="72"/>
  <c r="P29" i="72"/>
  <c r="P56" i="72"/>
  <c r="P9" i="72"/>
  <c r="O7" i="72"/>
  <c r="N7" i="72"/>
  <c r="M7" i="72"/>
  <c r="L7" i="72"/>
  <c r="K7" i="72"/>
  <c r="J7" i="72"/>
  <c r="I7" i="72"/>
  <c r="H7" i="72"/>
  <c r="G7" i="72"/>
  <c r="F7" i="72"/>
  <c r="E7" i="72"/>
  <c r="O3" i="72"/>
  <c r="O4" i="72"/>
  <c r="O5" i="72"/>
  <c r="O6" i="72"/>
  <c r="O8" i="72"/>
  <c r="O10" i="72"/>
  <c r="O11" i="72"/>
  <c r="O12" i="72"/>
  <c r="O13" i="72"/>
  <c r="O15" i="72"/>
  <c r="O16" i="72"/>
  <c r="O17" i="72"/>
  <c r="O18" i="72"/>
  <c r="O19" i="72"/>
  <c r="O20" i="72"/>
  <c r="O21" i="72"/>
  <c r="O22" i="72"/>
  <c r="O24" i="72"/>
  <c r="O25" i="72"/>
  <c r="O26" i="72"/>
  <c r="O27" i="72"/>
  <c r="O28" i="72"/>
  <c r="O30" i="72"/>
  <c r="O31" i="72"/>
  <c r="O32" i="72"/>
  <c r="O33" i="72"/>
  <c r="O34" i="72"/>
  <c r="O35" i="72"/>
  <c r="O36" i="72"/>
  <c r="O38" i="72"/>
  <c r="O39" i="72"/>
  <c r="O40" i="72"/>
  <c r="O41" i="72"/>
  <c r="O43" i="72"/>
  <c r="O44" i="72"/>
  <c r="O45" i="72"/>
  <c r="O46" i="72"/>
  <c r="O48" i="72"/>
  <c r="O49" i="72"/>
  <c r="O50" i="72"/>
  <c r="O51" i="72"/>
  <c r="O52" i="72"/>
  <c r="O54" i="72"/>
  <c r="O55" i="72"/>
  <c r="O57" i="72"/>
  <c r="O58" i="72"/>
  <c r="O59" i="72"/>
  <c r="O60" i="72"/>
  <c r="O61" i="72"/>
  <c r="O62" i="72"/>
  <c r="O63" i="72"/>
  <c r="O64" i="72"/>
  <c r="O65" i="72"/>
  <c r="O67" i="72"/>
  <c r="O69" i="72"/>
  <c r="O70" i="72"/>
  <c r="O71" i="72"/>
  <c r="O72" i="72"/>
  <c r="O73" i="72"/>
  <c r="O74" i="72"/>
  <c r="O75" i="72"/>
  <c r="N3" i="72"/>
  <c r="N4" i="72"/>
  <c r="N5" i="72"/>
  <c r="N6" i="72"/>
  <c r="N8" i="72"/>
  <c r="N10" i="72"/>
  <c r="N11" i="72"/>
  <c r="N12" i="72"/>
  <c r="N13" i="72"/>
  <c r="N15" i="72"/>
  <c r="N16" i="72"/>
  <c r="N17" i="72"/>
  <c r="N18" i="72"/>
  <c r="N19" i="72"/>
  <c r="N20" i="72"/>
  <c r="N21" i="72"/>
  <c r="N22" i="72"/>
  <c r="N24" i="72"/>
  <c r="N25" i="72"/>
  <c r="N26" i="72"/>
  <c r="N27" i="72"/>
  <c r="N28" i="72"/>
  <c r="N30" i="72"/>
  <c r="N31" i="72"/>
  <c r="N32" i="72"/>
  <c r="N33" i="72"/>
  <c r="N34" i="72"/>
  <c r="N35" i="72"/>
  <c r="N36" i="72"/>
  <c r="N38" i="72"/>
  <c r="N39" i="72"/>
  <c r="N40" i="72"/>
  <c r="N41" i="72"/>
  <c r="N43" i="72"/>
  <c r="N44" i="72"/>
  <c r="N45" i="72"/>
  <c r="N46" i="72"/>
  <c r="N48" i="72"/>
  <c r="N49" i="72"/>
  <c r="N50" i="72"/>
  <c r="N51" i="72"/>
  <c r="N52" i="72"/>
  <c r="N54" i="72"/>
  <c r="N55" i="72"/>
  <c r="N57" i="72"/>
  <c r="N58" i="72"/>
  <c r="N59" i="72"/>
  <c r="N60" i="72"/>
  <c r="N61" i="72"/>
  <c r="N62" i="72"/>
  <c r="N63" i="72"/>
  <c r="N64" i="72"/>
  <c r="N65" i="72"/>
  <c r="N67" i="72"/>
  <c r="N69" i="72"/>
  <c r="N70" i="72"/>
  <c r="N71" i="72"/>
  <c r="N72" i="72"/>
  <c r="N73" i="72"/>
  <c r="N74" i="72"/>
  <c r="N75" i="72"/>
  <c r="M3" i="72"/>
  <c r="M4" i="72"/>
  <c r="M5" i="72"/>
  <c r="M6" i="72"/>
  <c r="M8" i="72"/>
  <c r="M10" i="72"/>
  <c r="M11" i="72"/>
  <c r="M12" i="72"/>
  <c r="M13" i="72"/>
  <c r="M15" i="72"/>
  <c r="M16" i="72"/>
  <c r="M17" i="72"/>
  <c r="M18" i="72"/>
  <c r="M19" i="72"/>
  <c r="M20" i="72"/>
  <c r="M21" i="72"/>
  <c r="M22" i="72"/>
  <c r="M24" i="72"/>
  <c r="M25" i="72"/>
  <c r="M26" i="72"/>
  <c r="M27" i="72"/>
  <c r="M28" i="72"/>
  <c r="M30" i="72"/>
  <c r="M31" i="72"/>
  <c r="M32" i="72"/>
  <c r="M33" i="72"/>
  <c r="M34" i="72"/>
  <c r="M35" i="72"/>
  <c r="M36" i="72"/>
  <c r="M38" i="72"/>
  <c r="M39" i="72"/>
  <c r="M40" i="72"/>
  <c r="M41" i="72"/>
  <c r="M43" i="72"/>
  <c r="M44" i="72"/>
  <c r="M45" i="72"/>
  <c r="M46" i="72"/>
  <c r="M48" i="72"/>
  <c r="M49" i="72"/>
  <c r="M50" i="72"/>
  <c r="M51" i="72"/>
  <c r="M52" i="72"/>
  <c r="M54" i="72"/>
  <c r="M55" i="72"/>
  <c r="M57" i="72"/>
  <c r="M58" i="72"/>
  <c r="M59" i="72"/>
  <c r="M60" i="72"/>
  <c r="M61" i="72"/>
  <c r="M62" i="72"/>
  <c r="M63" i="72"/>
  <c r="M64" i="72"/>
  <c r="M65" i="72"/>
  <c r="M67" i="72"/>
  <c r="M69" i="72"/>
  <c r="M70" i="72"/>
  <c r="M71" i="72"/>
  <c r="M72" i="72"/>
  <c r="M73" i="72"/>
  <c r="M74" i="72"/>
  <c r="M75" i="72"/>
  <c r="L3" i="72"/>
  <c r="L4" i="72"/>
  <c r="L5" i="72"/>
  <c r="L6" i="72"/>
  <c r="L8" i="72"/>
  <c r="L10" i="72"/>
  <c r="L11" i="72"/>
  <c r="L12" i="72"/>
  <c r="L13" i="72"/>
  <c r="L15" i="72"/>
  <c r="L16" i="72"/>
  <c r="L17" i="72"/>
  <c r="L18" i="72"/>
  <c r="L19" i="72"/>
  <c r="L20" i="72"/>
  <c r="L21" i="72"/>
  <c r="L22" i="72"/>
  <c r="L24" i="72"/>
  <c r="L25" i="72"/>
  <c r="L26" i="72"/>
  <c r="L27" i="72"/>
  <c r="L28" i="72"/>
  <c r="L30" i="72"/>
  <c r="L31" i="72"/>
  <c r="L32" i="72"/>
  <c r="L33" i="72"/>
  <c r="L34" i="72"/>
  <c r="L35" i="72"/>
  <c r="L36" i="72"/>
  <c r="L38" i="72"/>
  <c r="L39" i="72"/>
  <c r="L40" i="72"/>
  <c r="L41" i="72"/>
  <c r="L43" i="72"/>
  <c r="L44" i="72"/>
  <c r="L45" i="72"/>
  <c r="L46" i="72"/>
  <c r="L48" i="72"/>
  <c r="L49" i="72"/>
  <c r="L50" i="72"/>
  <c r="L51" i="72"/>
  <c r="L52" i="72"/>
  <c r="L54" i="72"/>
  <c r="L55" i="72"/>
  <c r="L57" i="72"/>
  <c r="L58" i="72"/>
  <c r="L59" i="72"/>
  <c r="L60" i="72"/>
  <c r="L61" i="72"/>
  <c r="L62" i="72"/>
  <c r="L63" i="72"/>
  <c r="L64" i="72"/>
  <c r="L65" i="72"/>
  <c r="L67" i="72"/>
  <c r="L69" i="72"/>
  <c r="L70" i="72"/>
  <c r="L71" i="72"/>
  <c r="L72" i="72"/>
  <c r="L73" i="72"/>
  <c r="L74" i="72"/>
  <c r="L75" i="72"/>
  <c r="K3" i="72"/>
  <c r="K4" i="72"/>
  <c r="K5" i="72"/>
  <c r="K6" i="72"/>
  <c r="K8" i="72"/>
  <c r="K10" i="72"/>
  <c r="K11" i="72"/>
  <c r="K12" i="72"/>
  <c r="K13" i="72"/>
  <c r="K15" i="72"/>
  <c r="K16" i="72"/>
  <c r="K17" i="72"/>
  <c r="K18" i="72"/>
  <c r="K19" i="72"/>
  <c r="K20" i="72"/>
  <c r="K21" i="72"/>
  <c r="K22" i="72"/>
  <c r="K24" i="72"/>
  <c r="K25" i="72"/>
  <c r="K26" i="72"/>
  <c r="K27" i="72"/>
  <c r="K28" i="72"/>
  <c r="K30" i="72"/>
  <c r="K31" i="72"/>
  <c r="K32" i="72"/>
  <c r="K33" i="72"/>
  <c r="K34" i="72"/>
  <c r="K35" i="72"/>
  <c r="K36" i="72"/>
  <c r="K38" i="72"/>
  <c r="K39" i="72"/>
  <c r="K40" i="72"/>
  <c r="K41" i="72"/>
  <c r="K43" i="72"/>
  <c r="K44" i="72"/>
  <c r="K45" i="72"/>
  <c r="K46" i="72"/>
  <c r="K48" i="72"/>
  <c r="K49" i="72"/>
  <c r="K50" i="72"/>
  <c r="K51" i="72"/>
  <c r="K52" i="72"/>
  <c r="K54" i="72"/>
  <c r="K55" i="72"/>
  <c r="K57" i="72"/>
  <c r="K58" i="72"/>
  <c r="K59" i="72"/>
  <c r="K60" i="72"/>
  <c r="K61" i="72"/>
  <c r="K62" i="72"/>
  <c r="K63" i="72"/>
  <c r="K64" i="72"/>
  <c r="K65" i="72"/>
  <c r="K67" i="72"/>
  <c r="K69" i="72"/>
  <c r="K70" i="72"/>
  <c r="K71" i="72"/>
  <c r="K72" i="72"/>
  <c r="K73" i="72"/>
  <c r="K74" i="72"/>
  <c r="K75" i="72"/>
  <c r="J3" i="72"/>
  <c r="J4" i="72"/>
  <c r="J5" i="72"/>
  <c r="J6" i="72"/>
  <c r="J8" i="72"/>
  <c r="J10" i="72"/>
  <c r="J11" i="72"/>
  <c r="J12" i="72"/>
  <c r="J13" i="72"/>
  <c r="J15" i="72"/>
  <c r="J16" i="72"/>
  <c r="J17" i="72"/>
  <c r="J18" i="72"/>
  <c r="J19" i="72"/>
  <c r="J20" i="72"/>
  <c r="J21" i="72"/>
  <c r="J22" i="72"/>
  <c r="J24" i="72"/>
  <c r="J25" i="72"/>
  <c r="J26" i="72"/>
  <c r="J27" i="72"/>
  <c r="J28" i="72"/>
  <c r="J30" i="72"/>
  <c r="J31" i="72"/>
  <c r="J32" i="72"/>
  <c r="J33" i="72"/>
  <c r="J34" i="72"/>
  <c r="J35" i="72"/>
  <c r="J36" i="72"/>
  <c r="J38" i="72"/>
  <c r="J39" i="72"/>
  <c r="J40" i="72"/>
  <c r="J41" i="72"/>
  <c r="J43" i="72"/>
  <c r="J44" i="72"/>
  <c r="J45" i="72"/>
  <c r="J46" i="72"/>
  <c r="J48" i="72"/>
  <c r="J49" i="72"/>
  <c r="J50" i="72"/>
  <c r="J51" i="72"/>
  <c r="J52" i="72"/>
  <c r="J54" i="72"/>
  <c r="J55" i="72"/>
  <c r="J57" i="72"/>
  <c r="J58" i="72"/>
  <c r="J59" i="72"/>
  <c r="J60" i="72"/>
  <c r="J61" i="72"/>
  <c r="J62" i="72"/>
  <c r="J63" i="72"/>
  <c r="J64" i="72"/>
  <c r="J65" i="72"/>
  <c r="J67" i="72"/>
  <c r="J69" i="72"/>
  <c r="J70" i="72"/>
  <c r="J71" i="72"/>
  <c r="J72" i="72"/>
  <c r="J73" i="72"/>
  <c r="J74" i="72"/>
  <c r="J75" i="72"/>
  <c r="I3" i="72"/>
  <c r="I5" i="72"/>
  <c r="I6" i="72"/>
  <c r="I8" i="72"/>
  <c r="I10" i="72"/>
  <c r="I11" i="72"/>
  <c r="I12" i="72"/>
  <c r="I13" i="72"/>
  <c r="I15" i="72"/>
  <c r="I16" i="72"/>
  <c r="I17" i="72"/>
  <c r="I18" i="72"/>
  <c r="I19" i="72"/>
  <c r="I20" i="72"/>
  <c r="I21" i="72"/>
  <c r="I22" i="72"/>
  <c r="I24" i="72"/>
  <c r="I25" i="72"/>
  <c r="I26" i="72"/>
  <c r="I27" i="72"/>
  <c r="I28" i="72"/>
  <c r="I30" i="72"/>
  <c r="I31" i="72"/>
  <c r="I32" i="72"/>
  <c r="I33" i="72"/>
  <c r="I34" i="72"/>
  <c r="I35" i="72"/>
  <c r="I36" i="72"/>
  <c r="I38" i="72"/>
  <c r="I39" i="72"/>
  <c r="I40" i="72"/>
  <c r="I41" i="72"/>
  <c r="I43" i="72"/>
  <c r="I44" i="72"/>
  <c r="I45" i="72"/>
  <c r="I46" i="72"/>
  <c r="I48" i="72"/>
  <c r="I49" i="72"/>
  <c r="I50" i="72"/>
  <c r="I51" i="72"/>
  <c r="I52" i="72"/>
  <c r="I54" i="72"/>
  <c r="I55" i="72"/>
  <c r="I57" i="72"/>
  <c r="I58" i="72"/>
  <c r="I59" i="72"/>
  <c r="I60" i="72"/>
  <c r="I61" i="72"/>
  <c r="I62" i="72"/>
  <c r="I63" i="72"/>
  <c r="I64" i="72"/>
  <c r="I65" i="72"/>
  <c r="I67" i="72"/>
  <c r="I69" i="72"/>
  <c r="I70" i="72"/>
  <c r="I71" i="72"/>
  <c r="I72" i="72"/>
  <c r="I73" i="72"/>
  <c r="I74" i="72"/>
  <c r="I75" i="72"/>
  <c r="H3" i="72"/>
  <c r="H4" i="72"/>
  <c r="H5" i="72"/>
  <c r="H6" i="72"/>
  <c r="H8" i="72"/>
  <c r="H10" i="72"/>
  <c r="H11" i="72"/>
  <c r="H12" i="72"/>
  <c r="H13" i="72"/>
  <c r="H15" i="72"/>
  <c r="H16" i="72"/>
  <c r="H17" i="72"/>
  <c r="H18" i="72"/>
  <c r="H19" i="72"/>
  <c r="H20" i="72"/>
  <c r="H21" i="72"/>
  <c r="H22" i="72"/>
  <c r="H24" i="72"/>
  <c r="H25" i="72"/>
  <c r="H26" i="72"/>
  <c r="H27" i="72"/>
  <c r="H28" i="72"/>
  <c r="H30" i="72"/>
  <c r="H31" i="72"/>
  <c r="H32" i="72"/>
  <c r="H33" i="72"/>
  <c r="H34" i="72"/>
  <c r="H35" i="72"/>
  <c r="H36" i="72"/>
  <c r="H38" i="72"/>
  <c r="H39" i="72"/>
  <c r="H40" i="72"/>
  <c r="H41" i="72"/>
  <c r="H43" i="72"/>
  <c r="H44" i="72"/>
  <c r="H45" i="72"/>
  <c r="H46" i="72"/>
  <c r="H48" i="72"/>
  <c r="H49" i="72"/>
  <c r="H50" i="72"/>
  <c r="H51" i="72"/>
  <c r="H52" i="72"/>
  <c r="H54" i="72"/>
  <c r="H55" i="72"/>
  <c r="H57" i="72"/>
  <c r="H58" i="72"/>
  <c r="H59" i="72"/>
  <c r="H60" i="72"/>
  <c r="H61" i="72"/>
  <c r="H62" i="72"/>
  <c r="H63" i="72"/>
  <c r="H64" i="72"/>
  <c r="H65" i="72"/>
  <c r="H67" i="72"/>
  <c r="H69" i="72"/>
  <c r="H70" i="72"/>
  <c r="H71" i="72"/>
  <c r="H72" i="72"/>
  <c r="H73" i="72"/>
  <c r="H74" i="72"/>
  <c r="H75" i="72"/>
  <c r="G3" i="72"/>
  <c r="G4" i="72"/>
  <c r="G5" i="72"/>
  <c r="G6" i="72"/>
  <c r="G8" i="72"/>
  <c r="G10" i="72"/>
  <c r="G11" i="72"/>
  <c r="G12" i="72"/>
  <c r="G13" i="72"/>
  <c r="G15" i="72"/>
  <c r="G16" i="72"/>
  <c r="G17" i="72"/>
  <c r="G18" i="72"/>
  <c r="G19" i="72"/>
  <c r="G20" i="72"/>
  <c r="G21" i="72"/>
  <c r="G22" i="72"/>
  <c r="G24" i="72"/>
  <c r="G25" i="72"/>
  <c r="G26" i="72"/>
  <c r="G27" i="72"/>
  <c r="G28" i="72"/>
  <c r="G30" i="72"/>
  <c r="G31" i="72"/>
  <c r="G32" i="72"/>
  <c r="G33" i="72"/>
  <c r="G34" i="72"/>
  <c r="G35" i="72"/>
  <c r="G36" i="72"/>
  <c r="G38" i="72"/>
  <c r="G39" i="72"/>
  <c r="G40" i="72"/>
  <c r="G41" i="72"/>
  <c r="G43" i="72"/>
  <c r="G44" i="72"/>
  <c r="G45" i="72"/>
  <c r="G46" i="72"/>
  <c r="G48" i="72"/>
  <c r="G49" i="72"/>
  <c r="G50" i="72"/>
  <c r="G51" i="72"/>
  <c r="G52" i="72"/>
  <c r="G54" i="72"/>
  <c r="G55" i="72"/>
  <c r="G57" i="72"/>
  <c r="G58" i="72"/>
  <c r="G59" i="72"/>
  <c r="G60" i="72"/>
  <c r="G61" i="72"/>
  <c r="G62" i="72"/>
  <c r="G63" i="72"/>
  <c r="G64" i="72"/>
  <c r="G65" i="72"/>
  <c r="G67" i="72"/>
  <c r="G69" i="72"/>
  <c r="G70" i="72"/>
  <c r="G71" i="72"/>
  <c r="G72" i="72"/>
  <c r="G73" i="72"/>
  <c r="G74" i="72"/>
  <c r="G75" i="72"/>
  <c r="F3" i="72"/>
  <c r="F4" i="72"/>
  <c r="F5" i="72"/>
  <c r="F6" i="72"/>
  <c r="F8" i="72"/>
  <c r="F10" i="72"/>
  <c r="F11" i="72"/>
  <c r="F12" i="72"/>
  <c r="F13" i="72"/>
  <c r="F15" i="72"/>
  <c r="F16" i="72"/>
  <c r="F17" i="72"/>
  <c r="F18" i="72"/>
  <c r="F19" i="72"/>
  <c r="F20" i="72"/>
  <c r="F21" i="72"/>
  <c r="F22" i="72"/>
  <c r="F24" i="72"/>
  <c r="F25" i="72"/>
  <c r="F26" i="72"/>
  <c r="F27" i="72"/>
  <c r="F28" i="72"/>
  <c r="F30" i="72"/>
  <c r="F31" i="72"/>
  <c r="F32" i="72"/>
  <c r="F33" i="72"/>
  <c r="F34" i="72"/>
  <c r="F35" i="72"/>
  <c r="F36" i="72"/>
  <c r="F38" i="72"/>
  <c r="F39" i="72"/>
  <c r="F40" i="72"/>
  <c r="F41" i="72"/>
  <c r="F43" i="72"/>
  <c r="F44" i="72"/>
  <c r="F45" i="72"/>
  <c r="F46" i="72"/>
  <c r="F48" i="72"/>
  <c r="F49" i="72"/>
  <c r="F50" i="72"/>
  <c r="F51" i="72"/>
  <c r="F52" i="72"/>
  <c r="F54" i="72"/>
  <c r="F55" i="72"/>
  <c r="F57" i="72"/>
  <c r="F58" i="72"/>
  <c r="F59" i="72"/>
  <c r="F60" i="72"/>
  <c r="F61" i="72"/>
  <c r="F62" i="72"/>
  <c r="F63" i="72"/>
  <c r="F64" i="72"/>
  <c r="F65" i="72"/>
  <c r="F67" i="72"/>
  <c r="F69" i="72"/>
  <c r="F70" i="72"/>
  <c r="F71" i="72"/>
  <c r="F72" i="72"/>
  <c r="F73" i="72"/>
  <c r="F74" i="72"/>
  <c r="F75" i="72"/>
  <c r="E3" i="72"/>
  <c r="E4" i="72"/>
  <c r="E5" i="72"/>
  <c r="E6" i="72"/>
  <c r="E8" i="72"/>
  <c r="E10" i="72"/>
  <c r="E11" i="72"/>
  <c r="E12" i="72"/>
  <c r="E13" i="72"/>
  <c r="E15" i="72"/>
  <c r="E16" i="72"/>
  <c r="E17" i="72"/>
  <c r="E18" i="72"/>
  <c r="E19" i="72"/>
  <c r="E20" i="72"/>
  <c r="E21" i="72"/>
  <c r="E22" i="72"/>
  <c r="E24" i="72"/>
  <c r="E25" i="72"/>
  <c r="E26" i="72"/>
  <c r="E27" i="72"/>
  <c r="E28" i="72"/>
  <c r="E30" i="72"/>
  <c r="E31" i="72"/>
  <c r="E32" i="72"/>
  <c r="E33" i="72"/>
  <c r="E34" i="72"/>
  <c r="E35" i="72"/>
  <c r="E36" i="72"/>
  <c r="E38" i="72"/>
  <c r="E39" i="72"/>
  <c r="E40" i="72"/>
  <c r="E41" i="72"/>
  <c r="E43" i="72"/>
  <c r="E44" i="72"/>
  <c r="E45" i="72"/>
  <c r="E46" i="72"/>
  <c r="E48" i="72"/>
  <c r="E49" i="72"/>
  <c r="E50" i="72"/>
  <c r="E51" i="72"/>
  <c r="E52" i="72"/>
  <c r="E54" i="72"/>
  <c r="E55" i="72"/>
  <c r="E57" i="72"/>
  <c r="E58" i="72"/>
  <c r="E59" i="72"/>
  <c r="E60" i="72"/>
  <c r="E61" i="72"/>
  <c r="E62" i="72"/>
  <c r="E63" i="72"/>
  <c r="E64" i="72"/>
  <c r="E65" i="72"/>
  <c r="E67" i="72"/>
  <c r="E69" i="72"/>
  <c r="E70" i="72"/>
  <c r="E71" i="72"/>
  <c r="E72" i="72"/>
  <c r="E73" i="72"/>
  <c r="E74" i="72"/>
  <c r="E75" i="72"/>
  <c r="P7" i="72" l="1"/>
  <c r="P32" i="72"/>
  <c r="P61" i="72"/>
  <c r="P18" i="72"/>
  <c r="P46" i="72"/>
  <c r="P43" i="72"/>
  <c r="P33" i="72"/>
  <c r="P6" i="72"/>
  <c r="P24" i="72"/>
  <c r="P39" i="72"/>
  <c r="P58" i="72"/>
  <c r="P4" i="72"/>
  <c r="P28" i="72"/>
  <c r="P44" i="72"/>
  <c r="P57" i="72"/>
  <c r="P41" i="72"/>
  <c r="P27" i="72"/>
  <c r="P13" i="72"/>
  <c r="P71" i="72"/>
  <c r="P26" i="72"/>
  <c r="P54" i="72"/>
  <c r="P25" i="72"/>
  <c r="P65" i="72"/>
  <c r="P36" i="72"/>
  <c r="P22" i="72"/>
  <c r="P35" i="72"/>
  <c r="P48" i="72"/>
  <c r="P34" i="72"/>
  <c r="P20" i="72"/>
  <c r="P8" i="72"/>
  <c r="P50" i="72"/>
  <c r="P10" i="72"/>
  <c r="P51" i="72"/>
  <c r="P38" i="72"/>
  <c r="P52" i="72"/>
  <c r="P11" i="72"/>
  <c r="P16" i="72"/>
  <c r="P30" i="72"/>
  <c r="P17" i="72"/>
  <c r="P5" i="72"/>
  <c r="P62" i="72"/>
  <c r="P19" i="72"/>
  <c r="P55" i="72"/>
  <c r="P45" i="72"/>
  <c r="P15" i="72"/>
  <c r="P59" i="72"/>
  <c r="P75" i="72"/>
  <c r="P12" i="72"/>
  <c r="P63" i="72"/>
  <c r="P64" i="72"/>
  <c r="P73" i="72"/>
  <c r="P67" i="72"/>
  <c r="P69" i="72"/>
  <c r="P74" i="72"/>
  <c r="P72" i="72"/>
  <c r="P60" i="72"/>
  <c r="P40" i="72"/>
  <c r="P21" i="72"/>
  <c r="P70" i="72"/>
  <c r="P49" i="72"/>
  <c r="P31" i="72"/>
  <c r="P3" i="72"/>
</calcChain>
</file>

<file path=xl/sharedStrings.xml><?xml version="1.0" encoding="utf-8"?>
<sst xmlns="http://schemas.openxmlformats.org/spreadsheetml/2006/main" count="762" uniqueCount="327">
  <si>
    <t>Nr</t>
  </si>
  <si>
    <t>Statistikk</t>
  </si>
  <si>
    <t>Oppdateringsfrekvens</t>
  </si>
  <si>
    <t>Arkfane</t>
  </si>
  <si>
    <t xml:space="preserve">Meldingstjeneste: Melding som sendes bruker i Altinn telles som én transaksjon.  </t>
  </si>
  <si>
    <t>Månedlig</t>
  </si>
  <si>
    <t>1. Meldingstjeneste</t>
  </si>
  <si>
    <t>Samarbeidsavtale_Statistikk_1_correspondence</t>
  </si>
  <si>
    <t>Innsendingstjeneste:  Hvert hovedskjema (uavhengig om det er med vedleggskjema og filvedlegg) som er oversendes fra Altinn til tjenesteeier, telles som én transaksjon.  </t>
  </si>
  <si>
    <t>2.  Innsendingstjeneste</t>
  </si>
  <si>
    <t>Samarbeidsavtale_Statistikk_2_reporting</t>
  </si>
  <si>
    <t xml:space="preserve">Formidlingstjeneste:  Hver forsendelse av data som sendes telles som én transaksjon.  </t>
  </si>
  <si>
    <t>3. Formidlingstjeneste</t>
  </si>
  <si>
    <t>Samarbeidsavtale_Statistikk_3_broker</t>
  </si>
  <si>
    <t>Autorisasjonstjeneste: Hver autorisering av tilgang, verifisering av roller og rettigheter til bruk utenfor Altinn telles som en transaksjon.</t>
  </si>
  <si>
    <t>4. Autorisasjontjeneste</t>
  </si>
  <si>
    <t>http://www.altinn.no/services/Authorization/Administration/2010/10/IAuthorizationAdministrationExternal/GetReporteeByTempKey
http://www.altinn.no/services/Authorization/Administration/2010/10/IAuthorizationAdministrationExternal/GetReportees
http://www.altinn.no/services/Authorization/Administration/2010/10/IAuthorizationAdministrationExternal/GetRoles
http://www.altinn.no/services/Authorization/DecisionPoint/2010/10/IAuthorizationDecisionPointExternal/AuthorizeAccessExternal
http://www.altinn.no/services/Authorization/DecisionPoint/2010/10/IAuthorizationDecisionPointExternal/AuthorizeAccessExternalV2
GetRolesServiceOwner-GET
ServiceOwnerGetReportees-GET
ServiceOwnerGetRights-GET</t>
  </si>
  <si>
    <t>Antall transaksjoner vektet i henhold til Samarbeidsavtalens bilag 4</t>
  </si>
  <si>
    <t>5. Sum transaksjoner vektet</t>
  </si>
  <si>
    <t>Regnes ut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</si>
  <si>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</si>
  <si>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</si>
  <si>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</si>
  <si>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</si>
  <si>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</si>
  <si>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</si>
  <si>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</si>
  <si>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</si>
  <si>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</si>
  <si>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</si>
  <si>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</si>
  <si>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</si>
  <si>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</si>
  <si>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</si>
  <si>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</si>
  <si>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</si>
  <si>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889640782</t>
  </si>
  <si>
    <t>ARBEIDS- OG VELFERDSETATEN</t>
  </si>
  <si>
    <t>NAV</t>
  </si>
  <si>
    <t>974706121</t>
  </si>
  <si>
    <t>BRØNNØYSUNDREGISTRENE HAVNEGATA</t>
  </si>
  <si>
    <t>ASF</t>
  </si>
  <si>
    <t>991825827</t>
  </si>
  <si>
    <t>DIGITALISERINGSDIREKTORATET</t>
  </si>
  <si>
    <t>DIGDIR</t>
  </si>
  <si>
    <t>974760223</t>
  </si>
  <si>
    <t>DIREKTORATET FOR BYGGKVALITET</t>
  </si>
  <si>
    <t>DIBK</t>
  </si>
  <si>
    <t>986252932</t>
  </si>
  <si>
    <t>DIREKTORATET FOR FORVALTNING OG ØKONOMISTYRING</t>
  </si>
  <si>
    <t>DFO</t>
  </si>
  <si>
    <t>974761122</t>
  </si>
  <si>
    <t>DIREKTORATET FOR MEDISINSKE PRODUKTER</t>
  </si>
  <si>
    <t>SLV</t>
  </si>
  <si>
    <t>974760282</t>
  </si>
  <si>
    <t>DIREKTORATET FOR MINERALFORVALTNING MED BERGMESTEREN FOR SVALBARD</t>
  </si>
  <si>
    <t>DMF</t>
  </si>
  <si>
    <t>974760983</t>
  </si>
  <si>
    <t>DIREKTORATET FOR SAMFUNNSSIKKERHET OG BEREDSKAP (DSB)</t>
  </si>
  <si>
    <t>DSB</t>
  </si>
  <si>
    <t>840747972</t>
  </si>
  <si>
    <t>FINANSTILSYNET</t>
  </si>
  <si>
    <t>KRT</t>
  </si>
  <si>
    <t>986105174</t>
  </si>
  <si>
    <t>FORSVARET</t>
  </si>
  <si>
    <t>FORS</t>
  </si>
  <si>
    <t>983544622</t>
  </si>
  <si>
    <t>HELSEDIREKTORATET</t>
  </si>
  <si>
    <t>HDIR</t>
  </si>
  <si>
    <t>971032146</t>
  </si>
  <si>
    <t>KS-KOMMUNESEKTORENS ORGANISASJON</t>
  </si>
  <si>
    <t>KS</t>
  </si>
  <si>
    <t>971527412</t>
  </si>
  <si>
    <t>KULTURDIREKTORATET</t>
  </si>
  <si>
    <t>NKR</t>
  </si>
  <si>
    <t>874783242</t>
  </si>
  <si>
    <t>KYSTVERKET</t>
  </si>
  <si>
    <t>KYV</t>
  </si>
  <si>
    <t>981544315</t>
  </si>
  <si>
    <t>LANDBRUKSDIREKTORATET</t>
  </si>
  <si>
    <t>SLF</t>
  </si>
  <si>
    <t>984936923</t>
  </si>
  <si>
    <t>NORSK PASIENTSKADEERSTATNING</t>
  </si>
  <si>
    <t>NPE</t>
  </si>
  <si>
    <t>971526157</t>
  </si>
  <si>
    <t>PATENTSTYRET</t>
  </si>
  <si>
    <t>PAT</t>
  </si>
  <si>
    <t>982531950</t>
  </si>
  <si>
    <t>POLITIDIREKTORATET</t>
  </si>
  <si>
    <t>POD</t>
  </si>
  <si>
    <t>974760673</t>
  </si>
  <si>
    <t>REGISTERENHETEN I BRØNNØYSUND</t>
  </si>
  <si>
    <t>BRG</t>
  </si>
  <si>
    <t>974761262</t>
  </si>
  <si>
    <t>SJØFARTSDIREKTORATET</t>
  </si>
  <si>
    <t>SFD</t>
  </si>
  <si>
    <t>974761076</t>
  </si>
  <si>
    <t>SKATTEETATEN</t>
  </si>
  <si>
    <t>SKD</t>
  </si>
  <si>
    <t>STATENS LEGEMIDDELVERK</t>
  </si>
  <si>
    <t>971032081</t>
  </si>
  <si>
    <t>STATENS VEGVESEN</t>
  </si>
  <si>
    <t>SVV</t>
  </si>
  <si>
    <t>971526920</t>
  </si>
  <si>
    <t>STATISTISK SENTRALBYRÅ</t>
  </si>
  <si>
    <t>SSB</t>
  </si>
  <si>
    <t>974762501</t>
  </si>
  <si>
    <t>STATSFORVALTEREN I VESTFOLD OG TELEMARK</t>
  </si>
  <si>
    <t>SFVT</t>
  </si>
  <si>
    <t>880455702</t>
  </si>
  <si>
    <t>TOLLETATEN</t>
  </si>
  <si>
    <t>TAD</t>
  </si>
  <si>
    <t>970018131</t>
  </si>
  <si>
    <t>UTDANNINGSDIREKTORATET</t>
  </si>
  <si>
    <t>UDIR</t>
  </si>
  <si>
    <t>914459265</t>
  </si>
  <si>
    <t>ADVOKATTILSYNET</t>
  </si>
  <si>
    <t>TRA</t>
  </si>
  <si>
    <t>974761211</t>
  </si>
  <si>
    <t>ARBEIDSTILSYNET</t>
  </si>
  <si>
    <t>DAT</t>
  </si>
  <si>
    <t>986128433</t>
  </si>
  <si>
    <t>BARNE-, UNGDOMS- OG FAMILIEDIREKTORATET</t>
  </si>
  <si>
    <t>BUF</t>
  </si>
  <si>
    <t>974761467</t>
  </si>
  <si>
    <t>DATATILSYNET</t>
  </si>
  <si>
    <t>DPA</t>
  </si>
  <si>
    <t>915933149</t>
  </si>
  <si>
    <t>DIREKTORATET FOR E-HELSE</t>
  </si>
  <si>
    <t>EHLS</t>
  </si>
  <si>
    <t>983609155</t>
  </si>
  <si>
    <t>ENOVA SF</t>
  </si>
  <si>
    <t>ENO</t>
  </si>
  <si>
    <t>987414502</t>
  </si>
  <si>
    <t>FELLESORDNINGEN FOR AVTALEFESTET PENSJON</t>
  </si>
  <si>
    <t>FK</t>
  </si>
  <si>
    <t>971203420</t>
  </si>
  <si>
    <t>FISKERIDIREKTORATET</t>
  </si>
  <si>
    <t>FD</t>
  </si>
  <si>
    <t>997005562</t>
  </si>
  <si>
    <t>HELSE MØRE OG ROMSDAL HF</t>
  </si>
  <si>
    <t>HMRHF</t>
  </si>
  <si>
    <t>982391490</t>
  </si>
  <si>
    <t>LOTTERI- OG STIFTELSESTILSYNET</t>
  </si>
  <si>
    <t>LTS</t>
  </si>
  <si>
    <t>981105516</t>
  </si>
  <si>
    <t>LUFTFARTSTILSYNET</t>
  </si>
  <si>
    <t>LT</t>
  </si>
  <si>
    <t>985399077</t>
  </si>
  <si>
    <t>MATTILSYNET</t>
  </si>
  <si>
    <t>MAT</t>
  </si>
  <si>
    <t>998283914</t>
  </si>
  <si>
    <t>NOVARI IKS</t>
  </si>
  <si>
    <t>VIGO</t>
  </si>
  <si>
    <t>971183675</t>
  </si>
  <si>
    <t>OSLO KOMMUNE UTVIKLINGS- OG KOMPETANSEETATEN</t>
  </si>
  <si>
    <t>OK</t>
  </si>
  <si>
    <t>881143712</t>
  </si>
  <si>
    <t>STATENS HAVARIKOMMISJON</t>
  </si>
  <si>
    <t>SHT</t>
  </si>
  <si>
    <t>960885406</t>
  </si>
  <si>
    <t>STATENS LÅNEKASSE FOR UTDANNING</t>
  </si>
  <si>
    <t>SLK</t>
  </si>
  <si>
    <t>974760967</t>
  </si>
  <si>
    <t>STATENS PENSJONSKASSE</t>
  </si>
  <si>
    <t>SPK</t>
  </si>
  <si>
    <t>986186999</t>
  </si>
  <si>
    <t>STATENS SIVILRETTSFORVALTNING</t>
  </si>
  <si>
    <t>SRF</t>
  </si>
  <si>
    <t>TILSYNSRÅDET FOR ADVOKATVIRKSOMHET</t>
  </si>
  <si>
    <t>916132727</t>
  </si>
  <si>
    <t>VALGDIREKTORATET</t>
  </si>
  <si>
    <t>VALG</t>
  </si>
  <si>
    <t>921693230</t>
  </si>
  <si>
    <t>VIKEN FYLKESKOMMUNE</t>
  </si>
  <si>
    <t>FK30</t>
  </si>
  <si>
    <t>STATENS KARTVERK</t>
  </si>
  <si>
    <t>KV</t>
  </si>
  <si>
    <t>Column1</t>
  </si>
  <si>
    <t>995646137</t>
  </si>
  <si>
    <t>AVFALL SØR HUSHOLDNING AS</t>
  </si>
  <si>
    <t>AFS</t>
  </si>
  <si>
    <t>964338531</t>
  </si>
  <si>
    <t>BERGEN KOMMUNE</t>
  </si>
  <si>
    <t>BK</t>
  </si>
  <si>
    <t>915925529</t>
  </si>
  <si>
    <t>ELHUB AS</t>
  </si>
  <si>
    <t>ELHUB</t>
  </si>
  <si>
    <t>941856543</t>
  </si>
  <si>
    <t>FJELLINJEN AS</t>
  </si>
  <si>
    <t>FJEL</t>
  </si>
  <si>
    <t>942114184</t>
  </si>
  <si>
    <t>HUSBANKEN</t>
  </si>
  <si>
    <t>HB</t>
  </si>
  <si>
    <t>985359385</t>
  </si>
  <si>
    <t>IKT AGDER IKS</t>
  </si>
  <si>
    <t>IKTA</t>
  </si>
  <si>
    <t>970935657</t>
  </si>
  <si>
    <t>KLIMA- OG FORURENSNINGSDIREKTORATET</t>
  </si>
  <si>
    <t>KLIF</t>
  </si>
  <si>
    <t>957387969</t>
  </si>
  <si>
    <t>MIDTRE NAMDAL AVFALLSSELSKAP IKS</t>
  </si>
  <si>
    <t>MNA</t>
  </si>
  <si>
    <t>999601391</t>
  </si>
  <si>
    <t>MILJØDIREKTORATET</t>
  </si>
  <si>
    <t>Mdir</t>
  </si>
  <si>
    <t>974446871</t>
  </si>
  <si>
    <t>NASJONAL KOMMUNIKASJONSMYNDIGHET</t>
  </si>
  <si>
    <t>Nkom</t>
  </si>
  <si>
    <t>985042667</t>
  </si>
  <si>
    <t>NASJONALT ORGAN FOR KVALITET I UTDANNINGEN NOKUT</t>
  </si>
  <si>
    <t>NOKUT</t>
  </si>
  <si>
    <t>970205039</t>
  </si>
  <si>
    <t>NORGES VASSDRAGS- OG ENERGIDIREKTORAT (NVE)</t>
  </si>
  <si>
    <t>NVE</t>
  </si>
  <si>
    <t>994598759</t>
  </si>
  <si>
    <t>NORSK HELSENETT SF</t>
  </si>
  <si>
    <t>NHN</t>
  </si>
  <si>
    <t>870917732</t>
  </si>
  <si>
    <t>OLJEDIREKTORATET</t>
  </si>
  <si>
    <t>NPD</t>
  </si>
  <si>
    <t>975936333</t>
  </si>
  <si>
    <t>REMIDT IKS</t>
  </si>
  <si>
    <t>RMT</t>
  </si>
  <si>
    <t>938275130</t>
  </si>
  <si>
    <t>SKEDSMO KOMMUNE UNDER SLETTING FRA 01.01.2020</t>
  </si>
  <si>
    <t>K0231</t>
  </si>
  <si>
    <t>SOKKELDIREKTORATET</t>
  </si>
  <si>
    <t>874761222</t>
  </si>
  <si>
    <t>STATENS ARBEIDSMILJØINSTITUTT</t>
  </si>
  <si>
    <t>STAMI</t>
  </si>
  <si>
    <t>970921915</t>
  </si>
  <si>
    <t>SUNNFJORD MILJØVERK IKS</t>
  </si>
  <si>
    <t>SUM</t>
  </si>
  <si>
    <t>942110464</t>
  </si>
  <si>
    <t>TRONDHEIM KOMMUNE</t>
  </si>
  <si>
    <t>K5001</t>
  </si>
  <si>
    <t>974760746</t>
  </si>
  <si>
    <t>UTLENDINGSDIREKTORATET</t>
  </si>
  <si>
    <t>UDI</t>
  </si>
  <si>
    <t xml:space="preserve">A-ordningen vSkatteetaten </t>
  </si>
  <si>
    <t>EFF</t>
  </si>
  <si>
    <t>Arbeids- og velferdsetaten</t>
  </si>
  <si>
    <t>Arbeidstilsynet</t>
  </si>
  <si>
    <t>Asker kommune</t>
  </si>
  <si>
    <t>K3025</t>
  </si>
  <si>
    <t>Avfall Sør As</t>
  </si>
  <si>
    <t>Barne-, ungdoms- og familiedirektoratet</t>
  </si>
  <si>
    <t>Bergen Kommune</t>
  </si>
  <si>
    <t>Brønnøy kommune</t>
  </si>
  <si>
    <t>K1813</t>
  </si>
  <si>
    <t>Datatilsynet</t>
  </si>
  <si>
    <t>Digitaliseringsdirektoratet</t>
  </si>
  <si>
    <t>Direktoratet for Byggkvalitet</t>
  </si>
  <si>
    <t>Direktoratet for e-helse</t>
  </si>
  <si>
    <t xml:space="preserve">Direktoratet for forvaltning og økonomistyring </t>
  </si>
  <si>
    <t>Direktoratet for mineralforvaltning med Bergmesteren i Svalbard</t>
  </si>
  <si>
    <t>Direktoratet for samfunnssikkerhet og beredskap</t>
  </si>
  <si>
    <t>Elhub AS</t>
  </si>
  <si>
    <t>Fellesordningen for avtalefestet pensjon</t>
  </si>
  <si>
    <t>Finanstilsynet</t>
  </si>
  <si>
    <t>Fiskeridirektoratet</t>
  </si>
  <si>
    <t>Fjellinjen AS</t>
  </si>
  <si>
    <t>Forsvaret</t>
  </si>
  <si>
    <t>Helse Møre og Romsdal HF</t>
  </si>
  <si>
    <t xml:space="preserve">Helsedirektoratet </t>
  </si>
  <si>
    <t>Husbanken</t>
  </si>
  <si>
    <t>IKT Agder IKS</t>
  </si>
  <si>
    <t>Klima og Forurensingsdirektoratet</t>
  </si>
  <si>
    <t>KS-kommunesektorens organisasjon</t>
  </si>
  <si>
    <t>Kystverket</t>
  </si>
  <si>
    <t>Landbruksdirektoratet</t>
  </si>
  <si>
    <t>Lillestrøm kommune</t>
  </si>
  <si>
    <t>K3030</t>
  </si>
  <si>
    <t>Lotteri- og stiftelsestilsynet</t>
  </si>
  <si>
    <t>Luftfartstilsynet</t>
  </si>
  <si>
    <t>Mattilsynet</t>
  </si>
  <si>
    <t>Miljødirektoratet</t>
  </si>
  <si>
    <t>MDIR</t>
  </si>
  <si>
    <t>Nasjonal kommunikasjonsmyndighet</t>
  </si>
  <si>
    <t>NKOM</t>
  </si>
  <si>
    <t>Nasjonal sikkerhetsmyndighet</t>
  </si>
  <si>
    <t>NSM</t>
  </si>
  <si>
    <t>Nasjonalbiblioteket</t>
  </si>
  <si>
    <t>NB?</t>
  </si>
  <si>
    <t>Nasjonalt organ for kvalitet i Utdanningen NOKUT</t>
  </si>
  <si>
    <t>Norges vassdrags- og energidirektorat</t>
  </si>
  <si>
    <t>Norsk Helsenett SF</t>
  </si>
  <si>
    <t>Norsk Kulturråd</t>
  </si>
  <si>
    <t>Norsk Pasientskadeerstatning</t>
  </si>
  <si>
    <t>Oljedirektoratet</t>
  </si>
  <si>
    <t>Oslo kommune Utviklings- og kompetanseetaten</t>
  </si>
  <si>
    <t>Patentstyret</t>
  </si>
  <si>
    <t>Politidirektoratet</t>
  </si>
  <si>
    <t>Registerenheten i Brønnøysund</t>
  </si>
  <si>
    <t>Sjøfartsdirektoratet</t>
  </si>
  <si>
    <t>Skatteetaten</t>
  </si>
  <si>
    <t>Skdesmo Kommune Under Sletting Fra 01.01.2020</t>
  </si>
  <si>
    <t xml:space="preserve">Statens Arbeidsmiljøinstitutt </t>
  </si>
  <si>
    <t>Statens havarikommisjon</t>
  </si>
  <si>
    <t>Statens Kartverk</t>
  </si>
  <si>
    <t>Statens legemiddelverk</t>
  </si>
  <si>
    <t>Statens lånekasse for utdanning</t>
  </si>
  <si>
    <t>Statens Pensjonskasse forvaltningsbedrift</t>
  </si>
  <si>
    <t>Statens sivilrettsforvaltning</t>
  </si>
  <si>
    <t>Statens vegvesen</t>
  </si>
  <si>
    <t>Statistisk sentralbyrå</t>
  </si>
  <si>
    <t>Stavanger kommune</t>
  </si>
  <si>
    <t>K1103</t>
  </si>
  <si>
    <t>Tilsynsrådet for advokatvirksomhet</t>
  </si>
  <si>
    <t>Tolletaten</t>
  </si>
  <si>
    <t>Trondheim kommune</t>
  </si>
  <si>
    <t>Utdanningsdirektoratet</t>
  </si>
  <si>
    <t>Utlendingsdirektoratet</t>
  </si>
  <si>
    <t>Valgdirektoratet</t>
  </si>
  <si>
    <t>Viken Fylkeskommune</t>
  </si>
  <si>
    <t>OrgNavn</t>
  </si>
  <si>
    <t>OrgNr</t>
  </si>
  <si>
    <t>ServiceOwnerCode</t>
  </si>
  <si>
    <t>aar</t>
  </si>
  <si>
    <t>maaned</t>
  </si>
  <si>
    <t>antall</t>
  </si>
  <si>
    <t>2021</t>
  </si>
  <si>
    <t>10</t>
  </si>
  <si>
    <t>Testetat for Accenture</t>
  </si>
  <si>
    <t>492037605</t>
  </si>
  <si>
    <t>ACN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</si>
</sst>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indexed="9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EAEF7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2" fillId="0" borderId="0" applyBorder="0"/>
  </cellStyleXfs>
  <cellXfs count="80">
    <xf numFmtId="0" fontId="0" fillId="0" borderId="0" xfId="0"/>
    <xf numFmtId="0" fontId="0" fillId="2" borderId="0" xfId="0" applyFill="1"/>
    <xf numFmtId="0" fontId="4" fillId="0" borderId="1" xfId="0" applyFont="1" applyBorder="1"/>
    <xf numFmtId="0" fontId="5" fillId="0" borderId="1" xfId="0" applyFont="1" applyBorder="1"/>
    <xf numFmtId="0" fontId="3" fillId="3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5" fillId="0" borderId="1" xfId="0" applyFont="1" applyBorder="1" applyAlignment="1">
      <alignment wrapText="1"/>
    </xf>
    <xf numFmtId="0" fontId="2" fillId="0" borderId="0" xfId="0" applyFont="1"/>
    <xf numFmtId="0" fontId="11" fillId="0" borderId="1" xfId="2" applyFont="1" applyFill="1" applyBorder="1"/>
    <xf numFmtId="0" fontId="8" fillId="0" borderId="1" xfId="0" applyFont="1" applyBorder="1"/>
    <xf numFmtId="0" fontId="8" fillId="0" borderId="0" xfId="0" applyFont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6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3" fillId="0" borderId="0" xfId="0" applyFont="1"/>
    <xf numFmtId="0" fontId="0" fillId="5" borderId="10" xfId="0" applyFill="1" applyBorder="1"/>
    <xf numFmtId="166" fontId="2" fillId="0" borderId="3" xfId="3" applyNumberFormat="1" applyFont="1" applyFill="1" applyBorder="1" applyAlignment="1">
      <alignment horizontal="left"/>
    </xf>
    <xf numFmtId="166" fontId="2" fillId="0" borderId="4" xfId="3" applyNumberFormat="1" applyFont="1" applyFill="1" applyBorder="1"/>
    <xf numFmtId="166" fontId="0" fillId="0" borderId="1" xfId="3" applyNumberFormat="1" applyFont="1" applyFill="1" applyBorder="1" applyAlignment="1">
      <alignment horizontal="left"/>
    </xf>
    <xf numFmtId="166" fontId="0" fillId="0" borderId="6" xfId="3" applyNumberFormat="1" applyFont="1" applyFill="1" applyBorder="1"/>
    <xf numFmtId="166" fontId="0" fillId="0" borderId="9" xfId="3" applyNumberFormat="1" applyFont="1" applyFill="1" applyBorder="1"/>
    <xf numFmtId="166" fontId="0" fillId="0" borderId="0" xfId="3" applyNumberFormat="1" applyFont="1" applyFill="1" applyBorder="1"/>
    <xf numFmtId="166" fontId="0" fillId="0" borderId="0" xfId="3" applyNumberFormat="1" applyFont="1" applyFill="1" applyBorder="1" applyAlignment="1">
      <alignment horizontal="left"/>
    </xf>
    <xf numFmtId="166" fontId="2" fillId="0" borderId="0" xfId="3" applyNumberFormat="1" applyFont="1" applyAlignment="1">
      <alignment horizontal="left"/>
    </xf>
    <xf numFmtId="166" fontId="2" fillId="0" borderId="0" xfId="3" applyNumberFormat="1" applyFont="1"/>
    <xf numFmtId="166" fontId="0" fillId="0" borderId="0" xfId="3" applyNumberFormat="1" applyFont="1" applyAlignment="1">
      <alignment horizontal="left"/>
    </xf>
    <xf numFmtId="166" fontId="0" fillId="0" borderId="0" xfId="3" applyNumberFormat="1" applyFont="1"/>
    <xf numFmtId="166" fontId="0" fillId="0" borderId="1" xfId="3" applyNumberFormat="1" applyFont="1" applyFill="1" applyBorder="1"/>
    <xf numFmtId="166" fontId="0" fillId="0" borderId="1" xfId="3" applyNumberFormat="1" applyFont="1" applyBorder="1"/>
    <xf numFmtId="166" fontId="0" fillId="0" borderId="11" xfId="3" applyNumberFormat="1" applyFont="1" applyBorder="1"/>
    <xf numFmtId="0" fontId="0" fillId="6" borderId="0" xfId="0" applyFill="1"/>
    <xf numFmtId="166" fontId="0" fillId="0" borderId="0" xfId="3" applyNumberFormat="1" applyFont="1" applyFill="1"/>
    <xf numFmtId="49" fontId="0" fillId="0" borderId="0" xfId="0" applyNumberFormat="1"/>
    <xf numFmtId="2" fontId="0" fillId="0" borderId="0" xfId="0" applyNumberFormat="1"/>
    <xf numFmtId="0" fontId="12" fillId="0" borderId="1" xfId="4" applyBorder="1"/>
    <xf numFmtId="166" fontId="0" fillId="0" borderId="0" xfId="3" applyNumberFormat="1" applyFont="1" applyFill="1" applyAlignment="1">
      <alignment horizontal="left"/>
    </xf>
    <xf numFmtId="0" fontId="13" fillId="0" borderId="5" xfId="0" applyFont="1" applyBorder="1" applyAlignment="1">
      <alignment horizontal="center"/>
    </xf>
    <xf numFmtId="166" fontId="0" fillId="0" borderId="8" xfId="3" applyNumberFormat="1" applyFont="1" applyFill="1" applyBorder="1" applyAlignment="1">
      <alignment horizontal="left"/>
    </xf>
    <xf numFmtId="0" fontId="6" fillId="0" borderId="0" xfId="0" applyFont="1"/>
    <xf numFmtId="0" fontId="12" fillId="0" borderId="0" xfId="4"/>
    <xf numFmtId="49" fontId="0" fillId="0" borderId="14" xfId="0" applyNumberFormat="1" applyBorder="1"/>
    <xf numFmtId="49" fontId="2" fillId="0" borderId="0" xfId="0" applyNumberFormat="1" applyFont="1"/>
    <xf numFmtId="49" fontId="0" fillId="0" borderId="0" xfId="0" quotePrefix="1" applyNumberFormat="1"/>
    <xf numFmtId="166" fontId="0" fillId="0" borderId="8" xfId="3" applyNumberFormat="1" applyFont="1" applyFill="1" applyBorder="1"/>
    <xf numFmtId="0" fontId="12" fillId="0" borderId="0" xfId="4" applyBorder="1"/>
    <xf numFmtId="0" fontId="12" fillId="0" borderId="8" xfId="4" applyBorder="1"/>
    <xf numFmtId="0" fontId="0" fillId="0" borderId="12" xfId="0" applyBorder="1"/>
    <xf numFmtId="0" fontId="6" fillId="0" borderId="0" xfId="0" quotePrefix="1" applyFont="1"/>
    <xf numFmtId="49" fontId="6" fillId="0" borderId="14" xfId="0" applyNumberFormat="1" applyFont="1" applyBorder="1" applyAlignment="1">
      <alignment horizontal="left"/>
    </xf>
    <xf numFmtId="166" fontId="0" fillId="0" borderId="0" xfId="3" applyNumberFormat="1" applyFont="1" applyBorder="1" applyAlignment="1">
      <alignment horizontal="left"/>
    </xf>
    <xf numFmtId="0" fontId="6" fillId="0" borderId="1" xfId="4" applyFont="1" applyBorder="1"/>
    <xf numFmtId="0" fontId="14" fillId="0" borderId="1" xfId="4" applyFont="1" applyBorder="1"/>
    <xf numFmtId="0" fontId="6" fillId="0" borderId="1" xfId="4" quotePrefix="1" applyFont="1" applyBorder="1"/>
    <xf numFmtId="0" fontId="12" fillId="0" borderId="7" xfId="4" applyBorder="1"/>
    <xf numFmtId="49" fontId="6" fillId="0" borderId="0" xfId="0" applyNumberFormat="1" applyFont="1"/>
    <xf numFmtId="0" fontId="0" fillId="0" borderId="13" xfId="0" applyBorder="1"/>
    <xf numFmtId="49" fontId="6" fillId="0" borderId="0" xfId="0" applyNumberFormat="1" applyFont="1" applyAlignment="1">
      <alignment horizontal="left"/>
    </xf>
    <xf numFmtId="0" fontId="6" fillId="0" borderId="8" xfId="4" applyFont="1" applyBorder="1"/>
    <xf numFmtId="0" fontId="14" fillId="0" borderId="8" xfId="4" applyFont="1" applyBorder="1"/>
    <xf numFmtId="0" fontId="13" fillId="0" borderId="7" xfId="4" applyFont="1" applyBorder="1" applyAlignment="1">
      <alignment horizontal="left"/>
    </xf>
    <xf numFmtId="0" fontId="12" fillId="0" borderId="1" xfId="4" quotePrefix="1" applyBorder="1"/>
    <xf numFmtId="0" fontId="13" fillId="0" borderId="7" xfId="4" quotePrefix="1" applyFont="1" applyBorder="1" applyAlignment="1">
      <alignment horizontal="center"/>
    </xf>
    <xf numFmtId="0" fontId="13" fillId="0" borderId="5" xfId="0" quotePrefix="1" applyFont="1" applyBorder="1" applyAlignment="1">
      <alignment horizontal="center"/>
    </xf>
    <xf numFmtId="0" fontId="13" fillId="0" borderId="0" xfId="0" applyFont="1" applyAlignment="1">
      <alignment horizontal="left"/>
    </xf>
    <xf numFmtId="166" fontId="0" fillId="0" borderId="0" xfId="0" applyNumberFormat="1"/>
    <xf numFmtId="49" fontId="13" fillId="0" borderId="15" xfId="0" applyNumberFormat="1" applyFont="1" applyBorder="1" applyAlignment="1">
      <alignment horizontal="center"/>
    </xf>
    <xf numFmtId="0" fontId="6" fillId="0" borderId="16" xfId="0" applyFont="1" applyBorder="1"/>
    <xf numFmtId="0" fontId="16" fillId="0" borderId="16" xfId="0" applyFont="1" applyBorder="1"/>
    <xf numFmtId="166" fontId="15" fillId="0" borderId="16" xfId="0" applyNumberFormat="1" applyFont="1" applyBorder="1" applyAlignment="1">
      <alignment horizontal="left"/>
    </xf>
    <xf numFmtId="17" fontId="2" fillId="0" borderId="0" xfId="0" applyNumberFormat="1" applyFont="1" applyAlignment="1">
      <alignment horizontal="left"/>
    </xf>
    <xf numFmtId="165" fontId="15" fillId="0" borderId="16" xfId="3" applyFont="1" applyFill="1" applyBorder="1" applyAlignment="1">
      <alignment horizontal="left"/>
    </xf>
    <xf numFmtId="10" fontId="0" fillId="0" borderId="0" xfId="3" applyNumberFormat="1" applyFont="1" applyFill="1" applyAlignment="1">
      <alignment horizontal="left"/>
    </xf>
    <xf numFmtId="0" fontId="13" fillId="0" borderId="0" xfId="0" applyFont="1" applyAlignment="1">
      <alignment horizontal="center"/>
    </xf>
    <xf numFmtId="166" fontId="1" fillId="0" borderId="0" xfId="0" applyNumberFormat="1" applyFont="1" applyAlignment="1">
      <alignment horizontal="left"/>
    </xf>
    <xf numFmtId="1" fontId="10" fillId="4" borderId="0" xfId="3" applyNumberFormat="1" applyFont="1" applyFill="1" applyBorder="1" applyAlignment="1">
      <alignment horizontal="center"/>
    </xf>
    <xf numFmtId="1" fontId="0" fillId="0" borderId="0" xfId="3" applyNumberFormat="1" applyFont="1" applyAlignment="1">
      <alignment horizontal="center"/>
    </xf>
    <xf numFmtId="1" fontId="9" fillId="4" borderId="0" xfId="3" applyNumberFormat="1" applyFont="1" applyFill="1" applyBorder="1" applyAlignment="1">
      <alignment horizontal="center"/>
    </xf>
  </cellXfs>
  <cellStyles count="5">
    <cellStyle name="Currency 2" xfId="1" xr:uid="{00000000-0005-0000-0000-00002F000000}"/>
    <cellStyle name="Hyperkobling" xfId="2" builtinId="8"/>
    <cellStyle name="Komma" xfId="3" builtinId="3"/>
    <cellStyle name="Normal" xfId="0" builtinId="0"/>
    <cellStyle name="Normal 2" xfId="4" xr:uid="{E55B9017-96E6-4C4E-A5B9-650188A36EA7}"/>
  </cellStyles>
  <dxfs count="137">
    <dxf>
      <numFmt numFmtId="2" formatCode="0.0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7" formatCode="0.00%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1EA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3771900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3771900" cy="571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0F4749-FAE8-426D-8663-EB76B6DA2F2B}" name="Melding" displayName="Melding" ref="A2:P29" totalsRowShown="0" headerRowDxfId="102" dataDxfId="100" headerRowBorderDxfId="101" tableBorderDxfId="99" totalsRowBorderDxfId="98">
  <autoFilter ref="A2:P29" xr:uid="{C285871D-9E9F-4CDA-98F4-BB53D228D659}"/>
  <sortState xmlns:xlrd2="http://schemas.microsoft.com/office/spreadsheetml/2017/richdata2" ref="A3:P29">
    <sortCondition ref="B2:B29"/>
  </sortState>
  <tableColumns count="16">
    <tableColumn id="1" xr3:uid="{950C0BE2-110E-4E5F-886E-1596E81432A5}" name="Organisasjonsnummer" dataDxfId="97"/>
    <tableColumn id="2" xr3:uid="{767552FA-2198-4662-A25F-104E6BE7F324}" name="Navn" dataDxfId="96"/>
    <tableColumn id="3" xr3:uid="{861DA1F5-B8F4-46AE-BDDA-05A84F145329}" name="Forkortelse/kommunenummer" dataDxfId="95"/>
    <tableColumn id="5" xr3:uid="{BFCF8DDF-AA42-4BE2-8F1C-E687B84A7E62}" name="Jan" dataDxfId="94"/>
    <tableColumn id="6" xr3:uid="{FAF97206-4ADB-4D77-88F1-B41B355AD335}" name="Feb" dataDxfId="93"/>
    <tableColumn id="7" xr3:uid="{DF651755-63C7-4451-B747-8E7A6ACEEBFA}" name="Mar" dataDxfId="92"/>
    <tableColumn id="8" xr3:uid="{F7734220-ACDC-4F03-BE69-7DC586024079}" name="Apr" dataDxfId="91"/>
    <tableColumn id="9" xr3:uid="{F1106793-1CDE-4F7F-B14C-831130A531B5}" name="Mai" dataDxfId="90"/>
    <tableColumn id="10" xr3:uid="{4DE1E84E-233C-45F0-AD71-53AE5BD07D2B}" name="Jun" dataDxfId="89"/>
    <tableColumn id="11" xr3:uid="{2EEB9648-43E5-4B66-92DB-E82CF0BABED4}" name="Jul" dataDxfId="88"/>
    <tableColumn id="12" xr3:uid="{03D8E0CA-6842-4B25-80AC-ABC0EF758DAD}" name="Aug" dataDxfId="87"/>
    <tableColumn id="13" xr3:uid="{DA4DF336-CCD0-425F-B72D-72D36DB5437A}" name="Sep" dataDxfId="86"/>
    <tableColumn id="14" xr3:uid="{3E9BD780-DA98-4592-AF58-F1DF65DEDFA8}" name="Okt" dataDxfId="85"/>
    <tableColumn id="15" xr3:uid="{785F95B3-E5F8-44C8-8D76-DD4416F2F60A}" name="Nov" dataDxfId="84"/>
    <tableColumn id="16" xr3:uid="{50DC89A4-C169-46AB-A592-7DC62D61D969}" name="Des" dataDxfId="83"/>
    <tableColumn id="17" xr3:uid="{176E6560-81EB-4737-8945-E67A1D4EC1A2}" name="Sum" dataDxfId="82">
      <calculatedColumnFormula>SUM(Melding[[#This Row],[Jan]:[Des]])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43518A-B703-42B0-9A01-FC5A665C67BC}" name="Innsending" displayName="Innsending" ref="A2:P43" totalsRowCount="1" headerRowDxfId="136" dataDxfId="135">
  <autoFilter ref="A2:P42" xr:uid="{393CD947-EDA6-49AE-AB74-BAECC6D0B338}"/>
  <sortState xmlns:xlrd2="http://schemas.microsoft.com/office/spreadsheetml/2017/richdata2" ref="A3:P42">
    <sortCondition ref="B2:B42"/>
  </sortState>
  <tableColumns count="16">
    <tableColumn id="1" xr3:uid="{9ED6E22F-888F-4030-AEF9-A73150D9F56A}" name="Organisasjonsnummer" dataDxfId="134" totalsRowDxfId="133"/>
    <tableColumn id="2" xr3:uid="{B252DDA8-FED0-4777-81A0-60960D4D5BAD}" name="Navn" dataDxfId="132" totalsRowDxfId="131"/>
    <tableColumn id="3" xr3:uid="{3B5D4376-3422-4B94-A395-50A521143C44}" name="Forkortelse/kommunenummer" dataDxfId="130" totalsRowDxfId="129"/>
    <tableColumn id="5" xr3:uid="{E2DDCCA3-FF05-4DBA-B1AB-E97E63544DFD}" name="Jan" totalsRowFunction="custom" dataDxfId="128" totalsRowDxfId="127">
      <totalsRowFormula>SUM(D3:D42)</totalsRowFormula>
    </tableColumn>
    <tableColumn id="6" xr3:uid="{88599FAD-2221-43F3-97A4-C66D1A8D412A}" name="Feb" totalsRowFunction="custom" dataDxfId="126" totalsRowDxfId="125">
      <totalsRowFormula>SUM(E3:E42)</totalsRowFormula>
    </tableColumn>
    <tableColumn id="7" xr3:uid="{6C8883C8-FA9B-46E3-A6E8-4F174CADAD1A}" name="Mar" totalsRowFunction="custom" dataDxfId="124" totalsRowDxfId="123">
      <totalsRowFormula>SUM(F3:F42)</totalsRowFormula>
    </tableColumn>
    <tableColumn id="8" xr3:uid="{EF7D7481-95BB-4446-A6E8-EA4B171834F5}" name="Apr" totalsRowFunction="custom" dataDxfId="122" totalsRowDxfId="121">
      <totalsRowFormula>SUM(G3:G42)</totalsRowFormula>
    </tableColumn>
    <tableColumn id="9" xr3:uid="{77550DBE-8E2E-48FE-8FD9-7D7224D0173E}" name="Mai" totalsRowFunction="custom" dataDxfId="120" totalsRowDxfId="119">
      <totalsRowFormula>SUM(H3:H42)</totalsRowFormula>
    </tableColumn>
    <tableColumn id="10" xr3:uid="{C195DAEE-59D0-4142-8BAD-A34A7FAF89FC}" name="Jun" totalsRowFunction="custom" dataDxfId="118" totalsRowDxfId="117">
      <totalsRowFormula>SUM(I3:I42)</totalsRowFormula>
    </tableColumn>
    <tableColumn id="11" xr3:uid="{523257D1-6F6E-4627-B671-D2B1E573E831}" name="Jul" totalsRowFunction="custom" dataDxfId="116" totalsRowDxfId="115">
      <totalsRowFormula>SUM(J3:J42)</totalsRowFormula>
    </tableColumn>
    <tableColumn id="12" xr3:uid="{FF6286B4-EB5E-4046-9DAD-D3B84A625426}" name="Aug" totalsRowFunction="custom" dataDxfId="114" totalsRowDxfId="113">
      <totalsRowFormula>SUM(K3:K42)</totalsRowFormula>
    </tableColumn>
    <tableColumn id="13" xr3:uid="{BA6E4BB0-FA86-42EA-88A0-E8EEE60C000E}" name="Sep" totalsRowFunction="custom" dataDxfId="112" totalsRowDxfId="111">
      <totalsRowFormula>SUM(L3:L42)</totalsRowFormula>
    </tableColumn>
    <tableColumn id="14" xr3:uid="{A5154829-037C-46AC-B6CF-52E654E38606}" name="Okt" totalsRowFunction="custom" dataDxfId="110" totalsRowDxfId="109">
      <totalsRowFormula>SUM(M3:M42)</totalsRowFormula>
    </tableColumn>
    <tableColumn id="15" xr3:uid="{CDA7A2FB-D31B-45BB-B180-FE1AFCF7046D}" name="Nov" totalsRowFunction="custom" dataDxfId="108" totalsRowDxfId="107">
      <totalsRowFormula>SUM(N3:N42)</totalsRowFormula>
    </tableColumn>
    <tableColumn id="16" xr3:uid="{52A09F0B-C990-4131-9D63-18291B50EBD7}" name="Des" totalsRowFunction="custom" dataDxfId="106" totalsRowDxfId="105">
      <totalsRowFormula>SUM(O3:O42)</totalsRowFormula>
    </tableColumn>
    <tableColumn id="17" xr3:uid="{0787AE75-087F-4AEB-994E-BE0DE92E5DE8}" name="Sum" totalsRowFunction="custom" dataDxfId="104" totalsRowDxfId="103">
      <calculatedColumnFormula>SUM(Innsending[[#This Row],[Jan]:[Des]])</calculatedColumnFormula>
      <totalsRowFormula>SUM(P3:P42)</totalsRow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86A021-3B6B-46ED-A3C9-A23C196448A6}" name="Formidling" displayName="Formidling" ref="A2:P7" totalsRowShown="0" headerRowDxfId="81" dataDxfId="80">
  <autoFilter ref="A2:P7" xr:uid="{31706905-352F-4932-9242-CEF6890D0C0A}"/>
  <sortState xmlns:xlrd2="http://schemas.microsoft.com/office/spreadsheetml/2017/richdata2" ref="A3:P7">
    <sortCondition ref="B2:B7"/>
  </sortState>
  <tableColumns count="16">
    <tableColumn id="1" xr3:uid="{8C3819A2-A754-4500-AD0E-703C06252FE1}" name="Organisasjonsnummer" dataDxfId="79"/>
    <tableColumn id="2" xr3:uid="{008EE66E-00CF-4C5C-BD9B-2C4069D9C457}" name="Navn" dataDxfId="78"/>
    <tableColumn id="3" xr3:uid="{9B65EB42-E6F6-4B33-BE55-027E263746FE}" name="Forkortelse/kommunenummer" dataDxfId="77"/>
    <tableColumn id="5" xr3:uid="{7233F3B9-877D-46CD-9218-740ADA5E5476}" name="Jan" dataDxfId="76"/>
    <tableColumn id="6" xr3:uid="{93D5EB81-F687-4253-9931-12E1B0795DC6}" name="Feb" dataDxfId="75"/>
    <tableColumn id="7" xr3:uid="{A0B6DBE3-E965-43FF-AD99-174B689788F5}" name="Mar" dataDxfId="74"/>
    <tableColumn id="8" xr3:uid="{6A530A4C-0F28-4D98-93A8-211CA764F56C}" name="Apr" dataDxfId="73"/>
    <tableColumn id="9" xr3:uid="{77932266-5F04-46B4-A62D-28E4F77B4840}" name="Mai" dataDxfId="72"/>
    <tableColumn id="10" xr3:uid="{0797060B-3AB8-4375-A429-DF5B0D367F25}" name="Jun" dataDxfId="71"/>
    <tableColumn id="11" xr3:uid="{F66AB5B3-3B37-48D1-A164-55C0092C45C0}" name="Jul" dataDxfId="70"/>
    <tableColumn id="12" xr3:uid="{397B81B5-ED96-4FE7-88DD-DA1BAB04B7FF}" name="Aug" dataDxfId="69"/>
    <tableColumn id="13" xr3:uid="{084C0087-6E75-417B-90D2-1887BE5FC602}" name="Sep" dataDxfId="68"/>
    <tableColumn id="14" xr3:uid="{543EFD6E-3F7E-4C25-B453-524DEACF60E5}" name="Okt" dataDxfId="67"/>
    <tableColumn id="15" xr3:uid="{6B4CDC75-80DC-44A2-8A0C-AEDB61482B0B}" name="Nov" dataDxfId="66"/>
    <tableColumn id="16" xr3:uid="{02B46711-D332-4EA3-9B21-49DE9DA2E2B3}" name="Des" dataDxfId="65"/>
    <tableColumn id="17" xr3:uid="{6023FAA5-53A7-4E27-B06D-7D314FE91943}" name="Sum" dataDxfId="64">
      <calculatedColumnFormula>SUM(Formidling[[#This Row],[Jan]:[Des]])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D756422-B8EE-48A1-8F52-FC3F5465F8B3}" name="Autorisasjon" displayName="Autorisasjon" ref="A2:Q44" totalsRowCount="1" headerRowDxfId="63" dataDxfId="62">
  <autoFilter ref="A2:Q43" xr:uid="{0DE87A2E-AD09-49E2-BA3F-0DDB056A01C5}"/>
  <sortState xmlns:xlrd2="http://schemas.microsoft.com/office/spreadsheetml/2017/richdata2" ref="A3:P43">
    <sortCondition ref="B2:B43"/>
  </sortState>
  <tableColumns count="17">
    <tableColumn id="1" xr3:uid="{C2AC79E0-4E3E-4D3E-894A-C7A049AF5DC3}" name="Organisasjonsnummer" dataDxfId="61" totalsRowDxfId="60"/>
    <tableColumn id="2" xr3:uid="{EBD6A1A1-94FE-4719-8F6E-E905AD92E67B}" name="Navn" dataDxfId="59" totalsRowDxfId="58"/>
    <tableColumn id="3" xr3:uid="{0FE5F0F7-5F14-4D4E-84B6-AD8F6DEADD0B}" name="Forkortelse/kommunenummer" dataDxfId="57" totalsRowDxfId="56"/>
    <tableColumn id="5" xr3:uid="{7848A7F7-4445-40DB-8B0B-7B38A34924E0}" name="Jan" dataDxfId="55" totalsRowDxfId="54"/>
    <tableColumn id="6" xr3:uid="{89B1156A-AAF3-4003-A3A3-E4D74982F988}" name="Feb" dataDxfId="53" totalsRowDxfId="52"/>
    <tableColumn id="7" xr3:uid="{4FD8772D-6B9E-43AF-9B7B-B9273AB79670}" name="Mar" dataDxfId="51" totalsRowDxfId="50"/>
    <tableColumn id="8" xr3:uid="{6B07E722-0F00-41BF-8470-72F951CBCA24}" name="Apr" dataDxfId="49" totalsRowDxfId="48"/>
    <tableColumn id="9" xr3:uid="{49DFDA12-4725-472A-A94F-AC91F029906A}" name="Mai" dataDxfId="47" totalsRowDxfId="46"/>
    <tableColumn id="10" xr3:uid="{AD7B8E9A-3ADD-44B6-B67E-71C7204E09FA}" name="Jun" dataDxfId="45" totalsRowDxfId="44"/>
    <tableColumn id="11" xr3:uid="{E70F2C7C-8E08-439A-B6B5-2DCFAA734AAB}" name="Jul" dataDxfId="43" totalsRowDxfId="42"/>
    <tableColumn id="12" xr3:uid="{013E48F2-4619-490B-9D80-1CDB04840C0D}" name="Aug" dataDxfId="41" totalsRowDxfId="40"/>
    <tableColumn id="13" xr3:uid="{6F246DAB-AF2D-4A11-8AD5-D41264F70411}" name="Sep" dataDxfId="39" totalsRowDxfId="38"/>
    <tableColumn id="14" xr3:uid="{024DA0F4-09F0-42A5-83F4-8D70376BCDAE}" name="Okt" dataDxfId="37" totalsRowDxfId="36"/>
    <tableColumn id="15" xr3:uid="{3FABF140-9598-4EF6-BEFF-9E11558E085F}" name="Nov" dataDxfId="35" totalsRowDxfId="34"/>
    <tableColumn id="16" xr3:uid="{0F4EAA91-6AD7-41DC-BA47-C4B11D98198F}" name="Des" dataDxfId="33" totalsRowDxfId="32"/>
    <tableColumn id="17" xr3:uid="{40016AE0-EBA5-4279-92C2-2456056DA286}" name="Sum" totalsRowFunction="custom" dataDxfId="31" totalsRowDxfId="30">
      <calculatedColumnFormula>SUM(Autorisasjon[[#This Row],[Jan]:[Des]])</calculatedColumnFormula>
      <totalsRowFormula>SUM(Autorisasjon[Sum])</totalsRowFormula>
    </tableColumn>
    <tableColumn id="4" xr3:uid="{05EC3DF3-71C0-4606-B27A-AA3E57095790}" name="Column1" dataDxfId="29" totalsRowDxfId="28">
      <calculatedColumnFormula>Autorisasjon[[#This Row],[Sum]]/Autorisasjon[[#Totals],[Sum]]</calculatedColumnFormula>
    </tableColumn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5EF8CCF-12E5-4D00-85DD-5F9F24565D87}" name="Vekting" displayName="Vekting" ref="A2:P75" totalsRowShown="0" headerRowDxfId="27" dataDxfId="25" headerRowBorderDxfId="26" tableBorderDxfId="24" totalsRowBorderDxfId="23">
  <autoFilter ref="A2:P75" xr:uid="{25EF8CCF-12E5-4D00-85DD-5F9F24565D87}"/>
  <sortState xmlns:xlrd2="http://schemas.microsoft.com/office/spreadsheetml/2017/richdata2" ref="A3:P75">
    <sortCondition ref="B2:B75"/>
  </sortState>
  <tableColumns count="16">
    <tableColumn id="1" xr3:uid="{3AA62A04-7B5F-4580-9F56-D8216483809E}" name="Organisasjonsnummer" dataDxfId="22"/>
    <tableColumn id="2" xr3:uid="{4E3C909C-9D3A-41EE-B326-9D71372C9806}" name="Navn" dataDxfId="21"/>
    <tableColumn id="3" xr3:uid="{E4B6CFC9-2EF8-4F89-BB79-309481DE9675}" name="Forkortelse/kommunenummer" dataDxfId="20"/>
    <tableColumn id="5" xr3:uid="{37B8400D-DFC4-4C41-A8B1-8B48CFF62AFE}" name="Jan" dataDxfId="19">
      <calculatedColumnFormula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calculatedColumnFormula>
    </tableColumn>
    <tableColumn id="6" xr3:uid="{D6F595F6-EA98-4042-A22E-AE37C8682819}" name="Feb" dataDxfId="18">
      <calculatedColumnFormula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calculatedColumnFormula>
    </tableColumn>
    <tableColumn id="7" xr3:uid="{1A276756-789D-482E-BFB8-A3DD78577E2B}" name="Mar" dataDxfId="17">
      <calculatedColumnFormula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calculatedColumnFormula>
    </tableColumn>
    <tableColumn id="8" xr3:uid="{1241EEF9-9399-417C-B1FA-3F0853D57F13}" name="Apr" dataDxfId="16">
      <calculatedColumnFormula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calculatedColumnFormula>
    </tableColumn>
    <tableColumn id="9" xr3:uid="{B8057BAE-A615-47E9-B340-C70213EDF135}" name="Mai" dataDxfId="15">
      <calculatedColumnFormula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calculatedColumnFormula>
    </tableColumn>
    <tableColumn id="10" xr3:uid="{FCB661DC-A3DF-4435-988F-04C22E2A3FC4}" name="Jun" dataDxfId="14">
      <calculatedColumnFormula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calculatedColumnFormula>
    </tableColumn>
    <tableColumn id="11" xr3:uid="{622DEE82-BFCF-47B7-A5DA-05FB373AE0E8}" name="Jul" dataDxfId="13">
      <calculatedColumnFormula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calculatedColumnFormula>
    </tableColumn>
    <tableColumn id="12" xr3:uid="{E9105B26-2947-402A-AEA0-ACB252338DBC}" name="Aug" dataDxfId="12">
      <calculatedColumnFormula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calculatedColumnFormula>
    </tableColumn>
    <tableColumn id="13" xr3:uid="{F1AD7D87-EF1E-412A-8E56-2FEA1DBBE2AF}" name="Sep" dataDxfId="11">
      <calculatedColumnFormula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calculatedColumnFormula>
    </tableColumn>
    <tableColumn id="14" xr3:uid="{1751D7F6-51EC-44D6-AF1D-FFBEC5F4367C}" name="Okt" dataDxfId="10">
      <calculatedColumnFormula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calculatedColumnFormula>
    </tableColumn>
    <tableColumn id="15" xr3:uid="{8A512BBB-D6C2-4B93-88F5-F3572718B34D}" name="Nov" dataDxfId="9">
      <calculatedColumnFormula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calculatedColumnFormula>
    </tableColumn>
    <tableColumn id="16" xr3:uid="{4EDC09EA-A624-40B7-9F70-BAE3388B9C50}" name="Des" dataDxfId="8">
      <calculatedColumnFormula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calculatedColumnFormula>
    </tableColumn>
    <tableColumn id="17" xr3:uid="{DB57AB78-71DD-4EF1-82F2-D927BC0A2C30}" name="Sum" dataDxfId="7">
      <calculatedColumnFormula>SUM(D3:O3)</calculatedColumnFormula>
    </tableColumn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988DEF8-13CC-42BC-B74E-7F650C835828}" name="Table7" displayName="Table7" ref="B2:G36" totalsRowShown="0" headerRowDxfId="6">
  <autoFilter ref="B2:G36" xr:uid="{4988DEF8-13CC-42BC-B74E-7F650C835828}"/>
  <sortState xmlns:xlrd2="http://schemas.microsoft.com/office/spreadsheetml/2017/richdata2" ref="B3:G36">
    <sortCondition ref="B2:B36"/>
  </sortState>
  <tableColumns count="6">
    <tableColumn id="1" xr3:uid="{50ED952B-604E-46A5-A392-2B1D3A62015B}" name="OrgNavn" dataDxfId="5"/>
    <tableColumn id="2" xr3:uid="{DC0FD84F-3D72-44E6-B203-035A50F9C21D}" name="OrgNr" dataDxfId="4"/>
    <tableColumn id="3" xr3:uid="{B8E16774-1400-423B-B9D6-A4ABDFE99076}" name="ServiceOwnerCode" dataDxfId="3"/>
    <tableColumn id="4" xr3:uid="{02B4DF22-27AE-4673-9F33-FB1F3ADD6E99}" name="aar" dataDxfId="2"/>
    <tableColumn id="5" xr3:uid="{9AA2A929-FDDF-4C36-A164-45F427192EFD}" name="maaned" dataDxfId="1"/>
    <tableColumn id="6" xr3:uid="{E1B30C06-0D47-47D7-B18A-521B358A4278}" name="antal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E15"/>
  <sheetViews>
    <sheetView topLeftCell="B1" zoomScaleNormal="100" workbookViewId="0">
      <selection activeCell="E14" sqref="E14"/>
    </sheetView>
  </sheetViews>
  <sheetFormatPr baseColWidth="10" defaultColWidth="9.109375" defaultRowHeight="14.4" x14ac:dyDescent="0.3"/>
  <cols>
    <col min="1" max="1" width="9.109375" style="5"/>
    <col min="2" max="2" width="136.5546875" style="1" bestFit="1" customWidth="1"/>
    <col min="3" max="3" width="29.109375" style="1" bestFit="1" customWidth="1"/>
    <col min="4" max="4" width="37.44140625" style="1" customWidth="1"/>
    <col min="5" max="5" width="140.44140625" style="1" customWidth="1"/>
    <col min="6" max="16384" width="9.109375" style="1"/>
  </cols>
  <sheetData>
    <row r="10" spans="1:5" ht="21" x14ac:dyDescent="0.4">
      <c r="A10" s="4" t="s">
        <v>0</v>
      </c>
      <c r="B10" s="2" t="s">
        <v>1</v>
      </c>
      <c r="C10" s="2" t="s">
        <v>2</v>
      </c>
      <c r="D10" s="2" t="s">
        <v>3</v>
      </c>
      <c r="E10" s="2"/>
    </row>
    <row r="11" spans="1:5" ht="21" x14ac:dyDescent="0.4">
      <c r="A11" s="4">
        <v>1</v>
      </c>
      <c r="B11" s="6" t="s">
        <v>4</v>
      </c>
      <c r="C11" s="3" t="s">
        <v>5</v>
      </c>
      <c r="D11" s="8" t="s">
        <v>6</v>
      </c>
      <c r="E11" s="9" t="s">
        <v>7</v>
      </c>
    </row>
    <row r="12" spans="1:5" ht="42" x14ac:dyDescent="0.4">
      <c r="A12" s="4">
        <v>2</v>
      </c>
      <c r="B12" s="6" t="s">
        <v>8</v>
      </c>
      <c r="C12" s="3" t="s">
        <v>5</v>
      </c>
      <c r="D12" s="8" t="s">
        <v>9</v>
      </c>
      <c r="E12" s="9" t="s">
        <v>10</v>
      </c>
    </row>
    <row r="13" spans="1:5" ht="21" x14ac:dyDescent="0.4">
      <c r="A13" s="4">
        <v>3</v>
      </c>
      <c r="B13" s="6" t="s">
        <v>11</v>
      </c>
      <c r="C13" s="3" t="s">
        <v>5</v>
      </c>
      <c r="D13" s="8" t="s">
        <v>12</v>
      </c>
      <c r="E13" s="9" t="s">
        <v>13</v>
      </c>
    </row>
    <row r="14" spans="1:5" ht="126" x14ac:dyDescent="0.4">
      <c r="A14" s="4">
        <v>4</v>
      </c>
      <c r="B14" s="6" t="s">
        <v>14</v>
      </c>
      <c r="C14" s="3" t="s">
        <v>5</v>
      </c>
      <c r="D14" s="8" t="s">
        <v>15</v>
      </c>
      <c r="E14" s="10" t="s">
        <v>16</v>
      </c>
    </row>
    <row r="15" spans="1:5" ht="21" x14ac:dyDescent="0.4">
      <c r="A15" s="4">
        <v>5</v>
      </c>
      <c r="B15" s="6" t="s">
        <v>17</v>
      </c>
      <c r="C15" s="3" t="s">
        <v>5</v>
      </c>
      <c r="D15" s="17" t="s">
        <v>18</v>
      </c>
      <c r="E15" s="10" t="s">
        <v>19</v>
      </c>
    </row>
  </sheetData>
  <hyperlinks>
    <hyperlink ref="D11" location="'1. Meldingstjeneste'!A1" display="1. Meldingstjeneste" xr:uid="{4845B202-A2C1-4F0F-AF6D-5C6C6F33B338}"/>
    <hyperlink ref="D12" location="'2. Innsendingstjeneste'!A1" display="2.  Innsendingstjeneste" xr:uid="{E1D5B361-B4A5-42B1-AF85-88FA0759D43B}"/>
    <hyperlink ref="D13" location="'3. Formidlingstjeneste'!A1" display="3. Formidlingstjeneste" xr:uid="{52180CE1-EF52-4351-BB04-8E28D95855AD}"/>
    <hyperlink ref="D14" location="'4. Autorisasjonstjeneste'!A1" display="4. Autorisasjontjeneste" xr:uid="{D80C24C6-7DEE-4C4B-B5DC-A8474680152C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9"/>
  <sheetViews>
    <sheetView showGridLines="0" topLeftCell="B1" zoomScaleNormal="100" workbookViewId="0">
      <selection activeCell="F29" sqref="F3:F29"/>
    </sheetView>
  </sheetViews>
  <sheetFormatPr baseColWidth="10" defaultColWidth="9.109375" defaultRowHeight="14.4" x14ac:dyDescent="0.3"/>
  <cols>
    <col min="1" max="1" width="23.33203125" bestFit="1" customWidth="1"/>
    <col min="2" max="2" width="59.5546875" bestFit="1" customWidth="1"/>
    <col min="3" max="3" width="31.33203125" bestFit="1" customWidth="1"/>
    <col min="4" max="4" width="11.6640625" style="24" customWidth="1"/>
    <col min="5" max="6" width="11.6640625" style="25" customWidth="1"/>
    <col min="7" max="16" width="11.6640625" style="24" customWidth="1"/>
    <col min="17" max="17" width="10.33203125" customWidth="1"/>
    <col min="21" max="21" width="73.6640625" bestFit="1" customWidth="1"/>
    <col min="22" max="22" width="10" bestFit="1" customWidth="1"/>
    <col min="23" max="23" width="7.109375" bestFit="1" customWidth="1"/>
  </cols>
  <sheetData>
    <row r="1" spans="1:16" ht="21" x14ac:dyDescent="0.4">
      <c r="D1" s="77">
        <v>2026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x14ac:dyDescent="0.3">
      <c r="A2" s="11" t="s">
        <v>20</v>
      </c>
      <c r="B2" s="12" t="s">
        <v>21</v>
      </c>
      <c r="C2" s="12" t="s">
        <v>22</v>
      </c>
      <c r="D2" s="19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9" t="s">
        <v>33</v>
      </c>
      <c r="O2" s="19" t="s">
        <v>34</v>
      </c>
      <c r="P2" s="20" t="s">
        <v>35</v>
      </c>
    </row>
    <row r="3" spans="1:16" x14ac:dyDescent="0.3">
      <c r="A3" s="37" t="s">
        <v>36</v>
      </c>
      <c r="B3" s="37" t="s">
        <v>37</v>
      </c>
      <c r="C3" s="37" t="s">
        <v>38</v>
      </c>
      <c r="D3" s="30">
        <v>851291</v>
      </c>
      <c r="E3" s="30">
        <v>840695</v>
      </c>
      <c r="F3" s="30">
        <v>893508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f>SUM(Melding[[#This Row],[Jan]:[Des]])</f>
        <v>2585494</v>
      </c>
    </row>
    <row r="4" spans="1:16" x14ac:dyDescent="0.3">
      <c r="A4" s="37" t="s">
        <v>39</v>
      </c>
      <c r="B4" s="37" t="s">
        <v>40</v>
      </c>
      <c r="C4" s="37" t="s">
        <v>41</v>
      </c>
      <c r="D4" s="30">
        <v>100963</v>
      </c>
      <c r="E4" s="30">
        <v>81593</v>
      </c>
      <c r="F4" s="30">
        <v>87806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f>SUM(Melding[[#This Row],[Jan]:[Des]])</f>
        <v>270362</v>
      </c>
    </row>
    <row r="5" spans="1:16" x14ac:dyDescent="0.3">
      <c r="A5" s="37" t="s">
        <v>42</v>
      </c>
      <c r="B5" s="37" t="s">
        <v>43</v>
      </c>
      <c r="C5" s="37" t="s">
        <v>44</v>
      </c>
      <c r="D5" s="30">
        <v>5655</v>
      </c>
      <c r="E5" s="30">
        <v>2586</v>
      </c>
      <c r="F5" s="30">
        <v>1751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f>SUM(Melding[[#This Row],[Jan]:[Des]])</f>
        <v>9992</v>
      </c>
    </row>
    <row r="6" spans="1:16" x14ac:dyDescent="0.3">
      <c r="A6" s="37" t="s">
        <v>45</v>
      </c>
      <c r="B6" s="37" t="s">
        <v>46</v>
      </c>
      <c r="C6" s="37" t="s">
        <v>47</v>
      </c>
      <c r="D6" s="30">
        <v>70899</v>
      </c>
      <c r="E6" s="30">
        <v>88449</v>
      </c>
      <c r="F6" s="30">
        <v>97362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f>SUM(Melding[[#This Row],[Jan]:[Des]])</f>
        <v>256710</v>
      </c>
    </row>
    <row r="7" spans="1:16" x14ac:dyDescent="0.3">
      <c r="A7" s="37" t="s">
        <v>48</v>
      </c>
      <c r="B7" s="37" t="s">
        <v>49</v>
      </c>
      <c r="C7" s="37" t="s">
        <v>50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f>SUM(Melding[[#This Row],[Jan]:[Des]])</f>
        <v>0</v>
      </c>
    </row>
    <row r="8" spans="1:16" x14ac:dyDescent="0.3">
      <c r="A8" s="55" t="s">
        <v>51</v>
      </c>
      <c r="B8" s="53" t="s">
        <v>52</v>
      </c>
      <c r="C8" s="54" t="s">
        <v>53</v>
      </c>
      <c r="D8" s="21">
        <v>216</v>
      </c>
      <c r="E8" s="30">
        <v>196</v>
      </c>
      <c r="F8" s="30">
        <v>147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f>SUM(Melding[[#This Row],[Jan]:[Des]])</f>
        <v>559</v>
      </c>
    </row>
    <row r="9" spans="1:16" x14ac:dyDescent="0.3">
      <c r="A9" s="37" t="s">
        <v>54</v>
      </c>
      <c r="B9" s="37" t="s">
        <v>55</v>
      </c>
      <c r="C9" s="37" t="s">
        <v>56</v>
      </c>
      <c r="D9" s="30">
        <v>141</v>
      </c>
      <c r="E9" s="30">
        <v>29</v>
      </c>
      <c r="F9" s="30">
        <v>33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f>SUM(Melding[[#This Row],[Jan]:[Des]])</f>
        <v>203</v>
      </c>
    </row>
    <row r="10" spans="1:16" x14ac:dyDescent="0.3">
      <c r="A10" s="37" t="s">
        <v>57</v>
      </c>
      <c r="B10" s="37" t="s">
        <v>58</v>
      </c>
      <c r="C10" s="37" t="s">
        <v>59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f>SUM(Melding[[#This Row],[Jan]:[Des]])</f>
        <v>0</v>
      </c>
    </row>
    <row r="11" spans="1:16" x14ac:dyDescent="0.3">
      <c r="A11" s="37" t="s">
        <v>60</v>
      </c>
      <c r="B11" s="37" t="s">
        <v>61</v>
      </c>
      <c r="C11" s="37" t="s">
        <v>62</v>
      </c>
      <c r="D11" s="30">
        <v>87</v>
      </c>
      <c r="E11" s="30">
        <v>455</v>
      </c>
      <c r="F11" s="30">
        <v>157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f>SUM(Melding[[#This Row],[Jan]:[Des]])</f>
        <v>699</v>
      </c>
    </row>
    <row r="12" spans="1:16" x14ac:dyDescent="0.3">
      <c r="A12" s="37" t="s">
        <v>63</v>
      </c>
      <c r="B12" s="37" t="s">
        <v>64</v>
      </c>
      <c r="C12" s="37" t="s">
        <v>65</v>
      </c>
      <c r="D12" s="30">
        <v>102638</v>
      </c>
      <c r="E12" s="30">
        <v>52242</v>
      </c>
      <c r="F12" s="30">
        <v>53783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f>SUM(Melding[[#This Row],[Jan]:[Des]])</f>
        <v>208663</v>
      </c>
    </row>
    <row r="13" spans="1:16" x14ac:dyDescent="0.3">
      <c r="A13" s="37" t="s">
        <v>66</v>
      </c>
      <c r="B13" s="37" t="s">
        <v>67</v>
      </c>
      <c r="C13" s="37" t="s">
        <v>68</v>
      </c>
      <c r="D13" s="30">
        <v>3649</v>
      </c>
      <c r="E13" s="30">
        <v>3834</v>
      </c>
      <c r="F13" s="30">
        <v>23145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f>SUM(Melding[[#This Row],[Jan]:[Des]])</f>
        <v>30628</v>
      </c>
    </row>
    <row r="14" spans="1:16" x14ac:dyDescent="0.3">
      <c r="A14" s="37" t="s">
        <v>69</v>
      </c>
      <c r="B14" s="37" t="s">
        <v>70</v>
      </c>
      <c r="C14" s="37" t="s">
        <v>71</v>
      </c>
      <c r="D14" s="30">
        <v>643427</v>
      </c>
      <c r="E14" s="30">
        <v>773346</v>
      </c>
      <c r="F14" s="30">
        <v>538113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f>SUM(Melding[[#This Row],[Jan]:[Des]])</f>
        <v>1954886</v>
      </c>
    </row>
    <row r="15" spans="1:16" x14ac:dyDescent="0.3">
      <c r="A15" s="37" t="s">
        <v>72</v>
      </c>
      <c r="B15" s="14" t="s">
        <v>73</v>
      </c>
      <c r="C15" s="37" t="s">
        <v>74</v>
      </c>
      <c r="D15" s="30">
        <v>1247</v>
      </c>
      <c r="E15" s="30">
        <v>1078</v>
      </c>
      <c r="F15" s="30">
        <v>1700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f>SUM(Melding[[#This Row],[Jan]:[Des]])</f>
        <v>4025</v>
      </c>
    </row>
    <row r="16" spans="1:16" x14ac:dyDescent="0.3">
      <c r="A16" s="37" t="s">
        <v>75</v>
      </c>
      <c r="B16" s="37" t="s">
        <v>76</v>
      </c>
      <c r="C16" s="37" t="s">
        <v>77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f>SUM(Melding[[#This Row],[Jan]:[Des]])</f>
        <v>0</v>
      </c>
    </row>
    <row r="17" spans="1:16" x14ac:dyDescent="0.3">
      <c r="A17" s="37" t="s">
        <v>78</v>
      </c>
      <c r="B17" s="37" t="s">
        <v>79</v>
      </c>
      <c r="C17" s="37" t="s">
        <v>80</v>
      </c>
      <c r="D17" s="30">
        <v>4238</v>
      </c>
      <c r="E17" s="30">
        <v>405</v>
      </c>
      <c r="F17" s="30">
        <v>16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f>SUM(Melding[[#This Row],[Jan]:[Des]])</f>
        <v>4659</v>
      </c>
    </row>
    <row r="18" spans="1:16" x14ac:dyDescent="0.3">
      <c r="A18" s="37" t="s">
        <v>81</v>
      </c>
      <c r="B18" s="37" t="s">
        <v>82</v>
      </c>
      <c r="C18" s="37" t="s">
        <v>83</v>
      </c>
      <c r="D18" s="30">
        <v>3</v>
      </c>
      <c r="E18" s="30">
        <v>2</v>
      </c>
      <c r="F18" s="30">
        <v>3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f>SUM(Melding[[#This Row],[Jan]:[Des]])</f>
        <v>8</v>
      </c>
    </row>
    <row r="19" spans="1:16" x14ac:dyDescent="0.3">
      <c r="A19" s="37" t="s">
        <v>84</v>
      </c>
      <c r="B19" s="37" t="s">
        <v>85</v>
      </c>
      <c r="C19" s="37" t="s">
        <v>86</v>
      </c>
      <c r="D19" s="30">
        <v>6249</v>
      </c>
      <c r="E19" s="30">
        <v>6081</v>
      </c>
      <c r="F19" s="30">
        <v>6849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f>SUM(Melding[[#This Row],[Jan]:[Des]])</f>
        <v>19179</v>
      </c>
    </row>
    <row r="20" spans="1:16" x14ac:dyDescent="0.3">
      <c r="A20" s="37" t="s">
        <v>87</v>
      </c>
      <c r="B20" s="37" t="s">
        <v>88</v>
      </c>
      <c r="C20" s="37" t="s">
        <v>89</v>
      </c>
      <c r="D20" s="30">
        <v>56438</v>
      </c>
      <c r="E20" s="30">
        <v>39615</v>
      </c>
      <c r="F20" s="30">
        <v>26982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f>SUM(Melding[[#This Row],[Jan]:[Des]])</f>
        <v>123035</v>
      </c>
    </row>
    <row r="21" spans="1:16" x14ac:dyDescent="0.3">
      <c r="A21" s="37" t="s">
        <v>90</v>
      </c>
      <c r="B21" s="37" t="s">
        <v>91</v>
      </c>
      <c r="C21" s="37" t="s">
        <v>92</v>
      </c>
      <c r="D21" s="30">
        <v>386092</v>
      </c>
      <c r="E21" s="30">
        <v>799081</v>
      </c>
      <c r="F21" s="30">
        <v>249795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f>SUM(Melding[[#This Row],[Jan]:[Des]])</f>
        <v>1434968</v>
      </c>
    </row>
    <row r="22" spans="1:16" x14ac:dyDescent="0.3">
      <c r="A22" s="37" t="s">
        <v>93</v>
      </c>
      <c r="B22" s="37" t="s">
        <v>94</v>
      </c>
      <c r="C22" s="37" t="s">
        <v>95</v>
      </c>
      <c r="D22" s="30">
        <v>3742</v>
      </c>
      <c r="E22" s="30">
        <v>3675</v>
      </c>
      <c r="F22" s="30">
        <v>3467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f>SUM(Melding[[#This Row],[Jan]:[Des]])</f>
        <v>10884</v>
      </c>
    </row>
    <row r="23" spans="1:16" x14ac:dyDescent="0.3">
      <c r="A23" s="37" t="s">
        <v>96</v>
      </c>
      <c r="B23" s="37" t="s">
        <v>97</v>
      </c>
      <c r="C23" s="37" t="s">
        <v>98</v>
      </c>
      <c r="D23" s="30">
        <v>3824352</v>
      </c>
      <c r="E23" s="30">
        <v>2180361</v>
      </c>
      <c r="F23" s="30">
        <v>3205551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f>SUM(Melding[[#This Row],[Jan]:[Des]])</f>
        <v>9210264</v>
      </c>
    </row>
    <row r="24" spans="1:16" x14ac:dyDescent="0.3">
      <c r="A24" s="37" t="s">
        <v>51</v>
      </c>
      <c r="B24" s="37" t="s">
        <v>99</v>
      </c>
      <c r="C24" s="37" t="s">
        <v>53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f>SUM(Melding[[#This Row],[Jan]:[Des]])</f>
        <v>0</v>
      </c>
    </row>
    <row r="25" spans="1:16" x14ac:dyDescent="0.3">
      <c r="A25" s="37" t="s">
        <v>100</v>
      </c>
      <c r="B25" s="37" t="s">
        <v>101</v>
      </c>
      <c r="C25" s="37" t="s">
        <v>102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f>SUM(Melding[[#This Row],[Jan]:[Des]])</f>
        <v>0</v>
      </c>
    </row>
    <row r="26" spans="1:16" x14ac:dyDescent="0.3">
      <c r="A26" s="47" t="s">
        <v>103</v>
      </c>
      <c r="B26" s="48" t="s">
        <v>104</v>
      </c>
      <c r="C26" s="48" t="s">
        <v>105</v>
      </c>
      <c r="D26" s="30">
        <v>41340</v>
      </c>
      <c r="E26" s="30">
        <v>142407</v>
      </c>
      <c r="F26" s="30">
        <v>20156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46">
        <f>SUM(Melding[[#This Row],[Jan]:[Des]])</f>
        <v>203903</v>
      </c>
    </row>
    <row r="27" spans="1:16" x14ac:dyDescent="0.3">
      <c r="A27" s="63" t="s">
        <v>106</v>
      </c>
      <c r="B27" s="37" t="s">
        <v>107</v>
      </c>
      <c r="C27" s="37" t="s">
        <v>108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46">
        <f>SUM(Melding[[#This Row],[Jan]:[Des]])</f>
        <v>0</v>
      </c>
    </row>
    <row r="28" spans="1:16" x14ac:dyDescent="0.3">
      <c r="A28" s="56" t="s">
        <v>109</v>
      </c>
      <c r="B28" s="48" t="s">
        <v>110</v>
      </c>
      <c r="C28" s="48" t="s">
        <v>111</v>
      </c>
      <c r="D28" s="46">
        <v>39342</v>
      </c>
      <c r="E28" s="30">
        <v>36800</v>
      </c>
      <c r="F28" s="30">
        <v>38563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46">
        <f>SUM(Melding[[#This Row],[Jan]:[Des]])</f>
        <v>114705</v>
      </c>
    </row>
    <row r="29" spans="1:16" x14ac:dyDescent="0.3">
      <c r="A29" s="62" t="s">
        <v>112</v>
      </c>
      <c r="B29" s="60" t="s">
        <v>113</v>
      </c>
      <c r="C29" s="61" t="s">
        <v>114</v>
      </c>
      <c r="D29" s="40">
        <v>6</v>
      </c>
      <c r="E29" s="30">
        <v>2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46">
        <f>SUM(Melding[[#This Row],[Jan]:[Des]])</f>
        <v>8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B0B4-3965-40B3-B220-8F7ACA02F3FF}">
  <dimension ref="A1:P43"/>
  <sheetViews>
    <sheetView tabSelected="1" zoomScale="85" zoomScaleNormal="85" workbookViewId="0">
      <selection activeCell="F3" sqref="F3:F42"/>
    </sheetView>
  </sheetViews>
  <sheetFormatPr baseColWidth="10" defaultColWidth="9.109375" defaultRowHeight="14.4" x14ac:dyDescent="0.3"/>
  <cols>
    <col min="1" max="1" width="23.33203125" bestFit="1" customWidth="1"/>
    <col min="2" max="2" width="59.5546875" bestFit="1" customWidth="1"/>
    <col min="3" max="3" width="31.33203125" bestFit="1" customWidth="1"/>
    <col min="4" max="4" width="13.6640625" style="28" customWidth="1"/>
    <col min="5" max="5" width="11.6640625" style="28" customWidth="1"/>
    <col min="6" max="16" width="11.6640625" style="29" customWidth="1"/>
    <col min="21" max="21" width="15" bestFit="1" customWidth="1"/>
    <col min="25" max="25" width="16.88671875" bestFit="1" customWidth="1"/>
  </cols>
  <sheetData>
    <row r="1" spans="1:16" ht="21" x14ac:dyDescent="0.4">
      <c r="D1" s="77">
        <v>2026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x14ac:dyDescent="0.3">
      <c r="A2" s="7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3">
      <c r="A3" s="66" t="s">
        <v>115</v>
      </c>
      <c r="B3" t="s">
        <v>116</v>
      </c>
      <c r="C3" t="s">
        <v>117</v>
      </c>
      <c r="D3" s="25">
        <v>0</v>
      </c>
      <c r="E3" s="25">
        <v>0</v>
      </c>
      <c r="F3" s="25">
        <v>0</v>
      </c>
      <c r="G3" s="25">
        <v>0</v>
      </c>
      <c r="H3" s="25">
        <v>0</v>
      </c>
      <c r="I3" s="25">
        <v>0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34">
        <f>SUM(Innsending[[#This Row],[Jan]:[Des]])</f>
        <v>0</v>
      </c>
    </row>
    <row r="4" spans="1:16" x14ac:dyDescent="0.3">
      <c r="A4" t="s">
        <v>36</v>
      </c>
      <c r="B4" t="s">
        <v>37</v>
      </c>
      <c r="C4" t="s">
        <v>38</v>
      </c>
      <c r="D4" s="52">
        <v>265599</v>
      </c>
      <c r="E4" s="25">
        <v>252285</v>
      </c>
      <c r="F4" s="25">
        <v>253293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5">
        <v>0</v>
      </c>
      <c r="O4" s="25">
        <v>0</v>
      </c>
      <c r="P4" s="29">
        <f>SUM(Innsending[[#This Row],[Jan]:[Des]])</f>
        <v>771177</v>
      </c>
    </row>
    <row r="5" spans="1:16" x14ac:dyDescent="0.3">
      <c r="A5" t="s">
        <v>118</v>
      </c>
      <c r="B5" t="s">
        <v>119</v>
      </c>
      <c r="C5" t="s">
        <v>120</v>
      </c>
      <c r="D5" s="52">
        <v>1581</v>
      </c>
      <c r="E5" s="25">
        <v>1493</v>
      </c>
      <c r="F5" s="25">
        <v>1772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0</v>
      </c>
      <c r="P5" s="29">
        <f>SUM(Innsending[[#This Row],[Jan]:[Des]])</f>
        <v>4846</v>
      </c>
    </row>
    <row r="6" spans="1:16" x14ac:dyDescent="0.3">
      <c r="A6" s="35" t="s">
        <v>121</v>
      </c>
      <c r="B6" s="41" t="s">
        <v>122</v>
      </c>
      <c r="C6" s="41" t="s">
        <v>123</v>
      </c>
      <c r="D6" s="52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9">
        <f>SUM(Innsending[[#This Row],[Jan]:[Des]])</f>
        <v>0</v>
      </c>
    </row>
    <row r="7" spans="1:16" x14ac:dyDescent="0.3">
      <c r="A7" t="s">
        <v>124</v>
      </c>
      <c r="B7" t="s">
        <v>125</v>
      </c>
      <c r="C7" t="s">
        <v>126</v>
      </c>
      <c r="D7" s="52">
        <v>248</v>
      </c>
      <c r="E7" s="25">
        <v>296</v>
      </c>
      <c r="F7" s="25">
        <v>335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9">
        <f>SUM(Innsending[[#This Row],[Jan]:[Des]])</f>
        <v>879</v>
      </c>
    </row>
    <row r="8" spans="1:16" x14ac:dyDescent="0.3">
      <c r="A8" t="s">
        <v>45</v>
      </c>
      <c r="B8" t="s">
        <v>46</v>
      </c>
      <c r="C8" t="s">
        <v>47</v>
      </c>
      <c r="D8" s="52">
        <v>30382</v>
      </c>
      <c r="E8" s="25">
        <v>31955</v>
      </c>
      <c r="F8" s="25">
        <v>34651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9">
        <f>SUM(Innsending[[#This Row],[Jan]:[Des]])</f>
        <v>96988</v>
      </c>
    </row>
    <row r="9" spans="1:16" x14ac:dyDescent="0.3">
      <c r="A9" t="s">
        <v>127</v>
      </c>
      <c r="B9" t="s">
        <v>128</v>
      </c>
      <c r="C9" t="s">
        <v>129</v>
      </c>
      <c r="D9" s="52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9">
        <f>SUM(Innsending[[#This Row],[Jan]:[Des]])</f>
        <v>0</v>
      </c>
    </row>
    <row r="10" spans="1:16" x14ac:dyDescent="0.3">
      <c r="A10" s="50" t="s">
        <v>51</v>
      </c>
      <c r="B10" s="41" t="s">
        <v>52</v>
      </c>
      <c r="C10" s="41" t="s">
        <v>53</v>
      </c>
      <c r="D10" s="38">
        <v>797</v>
      </c>
      <c r="E10" s="25">
        <v>103</v>
      </c>
      <c r="F10" s="25">
        <v>77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34">
        <f>SUM(Innsending[[#This Row],[Jan]:[Des]])</f>
        <v>977</v>
      </c>
    </row>
    <row r="11" spans="1:16" x14ac:dyDescent="0.3">
      <c r="A11" t="s">
        <v>57</v>
      </c>
      <c r="B11" t="s">
        <v>58</v>
      </c>
      <c r="C11" t="s">
        <v>59</v>
      </c>
      <c r="D11" s="52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9">
        <f>SUM(Innsending[[#This Row],[Jan]:[Des]])</f>
        <v>0</v>
      </c>
    </row>
    <row r="12" spans="1:16" x14ac:dyDescent="0.3">
      <c r="A12" s="50" t="s">
        <v>130</v>
      </c>
      <c r="B12" s="41" t="s">
        <v>131</v>
      </c>
      <c r="C12" t="s">
        <v>132</v>
      </c>
      <c r="D12" s="52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9">
        <f>SUM(Innsending[[#This Row],[Jan]:[Des]])</f>
        <v>0</v>
      </c>
    </row>
    <row r="13" spans="1:16" x14ac:dyDescent="0.3">
      <c r="A13" t="s">
        <v>133</v>
      </c>
      <c r="B13" t="s">
        <v>134</v>
      </c>
      <c r="C13" t="s">
        <v>135</v>
      </c>
      <c r="D13" s="52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9">
        <f>SUM(Innsending[[#This Row],[Jan]:[Des]])</f>
        <v>0</v>
      </c>
    </row>
    <row r="14" spans="1:16" x14ac:dyDescent="0.3">
      <c r="A14" t="s">
        <v>60</v>
      </c>
      <c r="B14" t="s">
        <v>61</v>
      </c>
      <c r="C14" t="s">
        <v>62</v>
      </c>
      <c r="D14" s="52">
        <v>2463</v>
      </c>
      <c r="E14" s="25">
        <v>3315</v>
      </c>
      <c r="F14" s="25">
        <v>1434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9">
        <f>SUM(Innsending[[#This Row],[Jan]:[Des]])</f>
        <v>7212</v>
      </c>
    </row>
    <row r="15" spans="1:16" x14ac:dyDescent="0.3">
      <c r="A15" t="s">
        <v>136</v>
      </c>
      <c r="B15" t="s">
        <v>137</v>
      </c>
      <c r="C15" t="s">
        <v>138</v>
      </c>
      <c r="D15" s="52">
        <v>1063</v>
      </c>
      <c r="E15" s="25">
        <v>606</v>
      </c>
      <c r="F15" s="25">
        <v>369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9">
        <f>SUM(Innsending[[#This Row],[Jan]:[Des]])</f>
        <v>2038</v>
      </c>
    </row>
    <row r="16" spans="1:16" x14ac:dyDescent="0.3">
      <c r="A16" t="s">
        <v>139</v>
      </c>
      <c r="B16" t="s">
        <v>140</v>
      </c>
      <c r="C16" t="s">
        <v>141</v>
      </c>
      <c r="D16" s="52">
        <v>29</v>
      </c>
      <c r="E16" s="25">
        <v>19</v>
      </c>
      <c r="F16" s="25">
        <v>10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9">
        <f>SUM(Innsending[[#This Row],[Jan]:[Des]])</f>
        <v>58</v>
      </c>
    </row>
    <row r="17" spans="1:16" x14ac:dyDescent="0.3">
      <c r="A17" t="s">
        <v>66</v>
      </c>
      <c r="B17" t="s">
        <v>67</v>
      </c>
      <c r="C17" t="s">
        <v>68</v>
      </c>
      <c r="D17" s="52">
        <v>8049</v>
      </c>
      <c r="E17" s="25">
        <v>7528</v>
      </c>
      <c r="F17" s="25">
        <v>7252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9">
        <f>SUM(Innsending[[#This Row],[Jan]:[Des]])</f>
        <v>22829</v>
      </c>
    </row>
    <row r="18" spans="1:16" x14ac:dyDescent="0.3">
      <c r="A18" t="s">
        <v>72</v>
      </c>
      <c r="B18" t="s">
        <v>73</v>
      </c>
      <c r="C18" t="s">
        <v>74</v>
      </c>
      <c r="D18" s="52">
        <v>483</v>
      </c>
      <c r="E18" s="25">
        <v>339</v>
      </c>
      <c r="F18" s="25">
        <v>491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9">
        <f>SUM(Innsending[[#This Row],[Jan]:[Des]])</f>
        <v>1313</v>
      </c>
    </row>
    <row r="19" spans="1:16" x14ac:dyDescent="0.3">
      <c r="A19" t="s">
        <v>75</v>
      </c>
      <c r="B19" t="s">
        <v>76</v>
      </c>
      <c r="C19" t="s">
        <v>77</v>
      </c>
      <c r="D19" s="52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9">
        <f>SUM(Innsending[[#This Row],[Jan]:[Des]])</f>
        <v>0</v>
      </c>
    </row>
    <row r="20" spans="1:16" x14ac:dyDescent="0.3">
      <c r="A20" t="s">
        <v>78</v>
      </c>
      <c r="B20" t="s">
        <v>79</v>
      </c>
      <c r="C20" t="s">
        <v>80</v>
      </c>
      <c r="D20" s="52">
        <v>32</v>
      </c>
      <c r="E20" s="25">
        <v>34</v>
      </c>
      <c r="F20" s="25">
        <v>43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9">
        <f>SUM(Innsending[[#This Row],[Jan]:[Des]])</f>
        <v>109</v>
      </c>
    </row>
    <row r="21" spans="1:16" x14ac:dyDescent="0.3">
      <c r="A21" t="s">
        <v>142</v>
      </c>
      <c r="B21" t="s">
        <v>143</v>
      </c>
      <c r="C21" t="s">
        <v>144</v>
      </c>
      <c r="D21" s="52">
        <v>66</v>
      </c>
      <c r="E21" s="25">
        <v>619</v>
      </c>
      <c r="F21" s="25">
        <v>454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9">
        <f>SUM(Innsending[[#This Row],[Jan]:[Des]])</f>
        <v>1139</v>
      </c>
    </row>
    <row r="22" spans="1:16" x14ac:dyDescent="0.3">
      <c r="A22" t="s">
        <v>145</v>
      </c>
      <c r="B22" t="s">
        <v>146</v>
      </c>
      <c r="C22" t="s">
        <v>147</v>
      </c>
      <c r="D22" s="52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9">
        <f>SUM(Innsending[[#This Row],[Jan]:[Des]])</f>
        <v>0</v>
      </c>
    </row>
    <row r="23" spans="1:16" x14ac:dyDescent="0.3">
      <c r="A23" t="s">
        <v>148</v>
      </c>
      <c r="B23" t="s">
        <v>149</v>
      </c>
      <c r="C23" t="s">
        <v>150</v>
      </c>
      <c r="D23" s="52">
        <v>136</v>
      </c>
      <c r="E23" s="25">
        <v>2</v>
      </c>
      <c r="F23" s="25">
        <v>6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9">
        <f>SUM(Innsending[[#This Row],[Jan]:[Des]])</f>
        <v>144</v>
      </c>
    </row>
    <row r="24" spans="1:16" x14ac:dyDescent="0.3">
      <c r="A24" t="s">
        <v>81</v>
      </c>
      <c r="B24" t="s">
        <v>82</v>
      </c>
      <c r="C24" t="s">
        <v>83</v>
      </c>
      <c r="D24" s="52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9">
        <f>SUM(Innsending[[#This Row],[Jan]:[Des]])</f>
        <v>0</v>
      </c>
    </row>
    <row r="25" spans="1:16" x14ac:dyDescent="0.3">
      <c r="A25" s="50" t="s">
        <v>151</v>
      </c>
      <c r="B25" s="41" t="s">
        <v>152</v>
      </c>
      <c r="C25" s="41" t="s">
        <v>153</v>
      </c>
      <c r="D25" s="38">
        <v>186</v>
      </c>
      <c r="E25" s="25">
        <v>148</v>
      </c>
      <c r="F25" s="25">
        <v>168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34">
        <f>SUM(Innsending[[#This Row],[Jan]:[Des]])</f>
        <v>502</v>
      </c>
    </row>
    <row r="26" spans="1:16" x14ac:dyDescent="0.3">
      <c r="A26" t="s">
        <v>154</v>
      </c>
      <c r="B26" t="s">
        <v>155</v>
      </c>
      <c r="C26" t="s">
        <v>156</v>
      </c>
      <c r="D26" s="52">
        <v>0</v>
      </c>
      <c r="E26" s="25">
        <v>0</v>
      </c>
      <c r="F26" s="25">
        <v>1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9">
        <f>SUM(Innsending[[#This Row],[Jan]:[Des]])</f>
        <v>1</v>
      </c>
    </row>
    <row r="27" spans="1:16" x14ac:dyDescent="0.3">
      <c r="A27" t="s">
        <v>84</v>
      </c>
      <c r="B27" t="s">
        <v>85</v>
      </c>
      <c r="C27" t="s">
        <v>86</v>
      </c>
      <c r="D27" s="52">
        <v>517</v>
      </c>
      <c r="E27" s="25">
        <v>494</v>
      </c>
      <c r="F27" s="25">
        <v>595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9">
        <f>SUM(Innsending[[#This Row],[Jan]:[Des]])</f>
        <v>1606</v>
      </c>
    </row>
    <row r="28" spans="1:16" x14ac:dyDescent="0.3">
      <c r="A28" t="s">
        <v>90</v>
      </c>
      <c r="B28" t="s">
        <v>91</v>
      </c>
      <c r="C28" t="s">
        <v>92</v>
      </c>
      <c r="D28" s="52">
        <v>4527</v>
      </c>
      <c r="E28" s="25">
        <v>5779</v>
      </c>
      <c r="F28" s="25">
        <v>7753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9">
        <f>SUM(Innsending[[#This Row],[Jan]:[Des]])</f>
        <v>18059</v>
      </c>
    </row>
    <row r="29" spans="1:16" x14ac:dyDescent="0.3">
      <c r="A29" t="s">
        <v>93</v>
      </c>
      <c r="B29" t="s">
        <v>94</v>
      </c>
      <c r="C29" t="s">
        <v>95</v>
      </c>
      <c r="D29" s="52">
        <v>3422</v>
      </c>
      <c r="E29" s="25">
        <v>3436</v>
      </c>
      <c r="F29" s="25">
        <v>3177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9">
        <f>SUM(Innsending[[#This Row],[Jan]:[Des]])</f>
        <v>10035</v>
      </c>
    </row>
    <row r="30" spans="1:16" x14ac:dyDescent="0.3">
      <c r="A30" t="s">
        <v>96</v>
      </c>
      <c r="B30" t="s">
        <v>97</v>
      </c>
      <c r="C30" t="s">
        <v>98</v>
      </c>
      <c r="D30" s="52">
        <v>1766937</v>
      </c>
      <c r="E30" s="25">
        <v>949755</v>
      </c>
      <c r="F30" s="25">
        <v>958983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9">
        <f>SUM(Innsending[[#This Row],[Jan]:[Des]])</f>
        <v>3675675</v>
      </c>
    </row>
    <row r="31" spans="1:16" x14ac:dyDescent="0.3">
      <c r="A31" t="s">
        <v>157</v>
      </c>
      <c r="B31" s="41" t="s">
        <v>158</v>
      </c>
      <c r="C31" s="41" t="s">
        <v>159</v>
      </c>
      <c r="D31" s="52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9">
        <f>SUM(Innsending[[#This Row],[Jan]:[Des]])</f>
        <v>0</v>
      </c>
    </row>
    <row r="32" spans="1:16" x14ac:dyDescent="0.3">
      <c r="A32" t="s">
        <v>51</v>
      </c>
      <c r="B32" t="s">
        <v>99</v>
      </c>
      <c r="C32" t="s">
        <v>53</v>
      </c>
      <c r="D32" s="52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9">
        <f>SUM(Innsending[[#This Row],[Jan]:[Des]])</f>
        <v>0</v>
      </c>
    </row>
    <row r="33" spans="1:16" x14ac:dyDescent="0.3">
      <c r="A33" t="s">
        <v>160</v>
      </c>
      <c r="B33" s="41" t="s">
        <v>161</v>
      </c>
      <c r="C33" s="41" t="s">
        <v>162</v>
      </c>
      <c r="D33" s="52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9">
        <f>SUM(Innsending[[#This Row],[Jan]:[Des]])</f>
        <v>0</v>
      </c>
    </row>
    <row r="34" spans="1:16" x14ac:dyDescent="0.3">
      <c r="A34" t="s">
        <v>163</v>
      </c>
      <c r="B34" t="s">
        <v>164</v>
      </c>
      <c r="C34" t="s">
        <v>165</v>
      </c>
      <c r="D34" s="52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9">
        <f>SUM(Innsending[[#This Row],[Jan]:[Des]])</f>
        <v>0</v>
      </c>
    </row>
    <row r="35" spans="1:16" x14ac:dyDescent="0.3">
      <c r="A35" t="s">
        <v>166</v>
      </c>
      <c r="B35" t="s">
        <v>167</v>
      </c>
      <c r="C35" t="s">
        <v>168</v>
      </c>
      <c r="D35" s="52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9">
        <f>SUM(Innsending[[#This Row],[Jan]:[Des]])</f>
        <v>0</v>
      </c>
    </row>
    <row r="36" spans="1:16" x14ac:dyDescent="0.3">
      <c r="A36" s="42" t="s">
        <v>100</v>
      </c>
      <c r="B36" s="42" t="s">
        <v>101</v>
      </c>
      <c r="C36" s="42" t="s">
        <v>102</v>
      </c>
      <c r="D36" s="52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9">
        <f>SUM(Innsending[[#This Row],[Jan]:[Des]])</f>
        <v>0</v>
      </c>
    </row>
    <row r="37" spans="1:16" x14ac:dyDescent="0.3">
      <c r="A37" t="s">
        <v>103</v>
      </c>
      <c r="B37" t="s">
        <v>104</v>
      </c>
      <c r="C37" t="s">
        <v>105</v>
      </c>
      <c r="D37" s="52">
        <v>18646</v>
      </c>
      <c r="E37" s="25">
        <v>13347</v>
      </c>
      <c r="F37" s="25">
        <v>6905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9">
        <f>SUM(Innsending[[#This Row],[Jan]:[Des]])</f>
        <v>38898</v>
      </c>
    </row>
    <row r="38" spans="1:16" x14ac:dyDescent="0.3">
      <c r="A38" t="s">
        <v>115</v>
      </c>
      <c r="B38" t="s">
        <v>169</v>
      </c>
      <c r="C38" s="49" t="s">
        <v>117</v>
      </c>
      <c r="D38" s="52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9">
        <f>SUM(Innsending[[#This Row],[Jan]:[Des]])</f>
        <v>0</v>
      </c>
    </row>
    <row r="39" spans="1:16" x14ac:dyDescent="0.3">
      <c r="A39" t="s">
        <v>109</v>
      </c>
      <c r="B39" t="s">
        <v>110</v>
      </c>
      <c r="C39" s="49" t="s">
        <v>111</v>
      </c>
      <c r="D39" s="52">
        <v>7477</v>
      </c>
      <c r="E39" s="25">
        <v>5174</v>
      </c>
      <c r="F39" s="25">
        <v>4481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9">
        <f>SUM(Innsending[[#This Row],[Jan]:[Des]])</f>
        <v>17132</v>
      </c>
    </row>
    <row r="40" spans="1:16" x14ac:dyDescent="0.3">
      <c r="A40" t="s">
        <v>112</v>
      </c>
      <c r="B40" t="s">
        <v>113</v>
      </c>
      <c r="C40" s="49" t="s">
        <v>114</v>
      </c>
      <c r="D40" s="52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9">
        <f>SUM(Innsending[[#This Row],[Jan]:[Des]])</f>
        <v>0</v>
      </c>
    </row>
    <row r="41" spans="1:16" x14ac:dyDescent="0.3">
      <c r="A41" t="s">
        <v>170</v>
      </c>
      <c r="B41" s="41" t="s">
        <v>171</v>
      </c>
      <c r="C41" t="s">
        <v>172</v>
      </c>
      <c r="D41" s="52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9">
        <f>SUM(Innsending[[#This Row],[Jan]:[Des]])</f>
        <v>0</v>
      </c>
    </row>
    <row r="42" spans="1:16" x14ac:dyDescent="0.3">
      <c r="A42" t="s">
        <v>173</v>
      </c>
      <c r="B42" t="s">
        <v>174</v>
      </c>
      <c r="C42" t="s">
        <v>175</v>
      </c>
      <c r="D42" s="52">
        <v>1</v>
      </c>
      <c r="E42" s="25">
        <v>1</v>
      </c>
      <c r="F42" s="25">
        <v>1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9">
        <f>SUM(Innsending[[#This Row],[Jan]:[Des]])</f>
        <v>3</v>
      </c>
    </row>
    <row r="43" spans="1:16" x14ac:dyDescent="0.3">
      <c r="A43" s="75"/>
      <c r="B43" s="41"/>
      <c r="C43" s="41"/>
      <c r="D43" s="76">
        <f>SUM(D3:D42)</f>
        <v>2112641</v>
      </c>
      <c r="E43" s="76">
        <f t="shared" ref="E43:P43" si="0">SUM(E3:E42)</f>
        <v>1276728</v>
      </c>
      <c r="F43" s="76">
        <f t="shared" si="0"/>
        <v>1282251</v>
      </c>
      <c r="G43" s="76">
        <f t="shared" si="0"/>
        <v>0</v>
      </c>
      <c r="H43" s="76">
        <f t="shared" si="0"/>
        <v>0</v>
      </c>
      <c r="I43" s="76">
        <f t="shared" si="0"/>
        <v>0</v>
      </c>
      <c r="J43" s="76">
        <f t="shared" si="0"/>
        <v>0</v>
      </c>
      <c r="K43" s="76">
        <f t="shared" si="0"/>
        <v>0</v>
      </c>
      <c r="L43" s="76">
        <f t="shared" si="0"/>
        <v>0</v>
      </c>
      <c r="M43" s="76">
        <f t="shared" si="0"/>
        <v>0</v>
      </c>
      <c r="N43" s="76">
        <f t="shared" si="0"/>
        <v>0</v>
      </c>
      <c r="O43" s="76">
        <f t="shared" si="0"/>
        <v>0</v>
      </c>
      <c r="P43" s="76">
        <f t="shared" si="0"/>
        <v>4671620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E2BED-6F08-4966-A514-130F56FAB190}">
  <dimension ref="A1:P7"/>
  <sheetViews>
    <sheetView workbookViewId="0">
      <selection activeCell="D25" sqref="D25"/>
    </sheetView>
  </sheetViews>
  <sheetFormatPr baseColWidth="10" defaultColWidth="9.109375" defaultRowHeight="14.4" x14ac:dyDescent="0.3"/>
  <cols>
    <col min="1" max="1" width="23.33203125" style="35" bestFit="1" customWidth="1"/>
    <col min="2" max="2" width="32.44140625" bestFit="1" customWidth="1"/>
    <col min="3" max="3" width="29" customWidth="1"/>
    <col min="4" max="4" width="11.6640625" style="29" customWidth="1"/>
    <col min="5" max="6" width="11.6640625" style="28" customWidth="1"/>
    <col min="7" max="16" width="11.6640625" style="29" customWidth="1"/>
    <col min="17" max="17" width="10.33203125" customWidth="1"/>
    <col min="22" max="22" width="33.44140625" bestFit="1" customWidth="1"/>
  </cols>
  <sheetData>
    <row r="1" spans="1:16" ht="21" x14ac:dyDescent="0.4">
      <c r="D1" s="79">
        <v>2026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x14ac:dyDescent="0.3">
      <c r="A2" s="44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3">
      <c r="A3" s="35">
        <v>991825827</v>
      </c>
      <c r="B3" s="41" t="s">
        <v>43</v>
      </c>
      <c r="C3" s="41" t="s">
        <v>44</v>
      </c>
      <c r="D3" s="38">
        <v>9770</v>
      </c>
      <c r="E3" s="29">
        <v>723</v>
      </c>
      <c r="F3" s="29">
        <v>950</v>
      </c>
      <c r="G3" s="29">
        <v>0</v>
      </c>
      <c r="H3" s="29">
        <v>0</v>
      </c>
      <c r="I3" s="29">
        <v>0</v>
      </c>
      <c r="J3" s="29">
        <v>0</v>
      </c>
      <c r="K3" s="29">
        <v>0</v>
      </c>
      <c r="L3" s="29">
        <v>0</v>
      </c>
      <c r="M3" s="29">
        <v>0</v>
      </c>
      <c r="N3" s="29">
        <v>0</v>
      </c>
      <c r="O3" s="29">
        <v>0</v>
      </c>
      <c r="P3" s="34">
        <f>SUM(Formidling[[#This Row],[Jan]:[Des]])</f>
        <v>11443</v>
      </c>
    </row>
    <row r="4" spans="1:16" x14ac:dyDescent="0.3">
      <c r="A4" s="35">
        <v>983544622</v>
      </c>
      <c r="B4" t="s">
        <v>67</v>
      </c>
      <c r="C4" t="s">
        <v>68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f>SUM(Formidling[[#This Row],[Jan]:[Des]])</f>
        <v>0</v>
      </c>
    </row>
    <row r="5" spans="1:16" x14ac:dyDescent="0.3">
      <c r="A5" s="35">
        <v>982531950</v>
      </c>
      <c r="B5" t="s">
        <v>88</v>
      </c>
      <c r="C5" t="s">
        <v>89</v>
      </c>
      <c r="D5" s="29">
        <v>45592</v>
      </c>
      <c r="E5" s="29">
        <v>24415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29">
        <v>0</v>
      </c>
      <c r="P5" s="29">
        <f>SUM(Formidling[[#This Row],[Jan]:[Des]])</f>
        <v>70007</v>
      </c>
    </row>
    <row r="6" spans="1:16" x14ac:dyDescent="0.3">
      <c r="A6" s="35">
        <v>974760673</v>
      </c>
      <c r="B6" t="s">
        <v>91</v>
      </c>
      <c r="C6" t="s">
        <v>92</v>
      </c>
      <c r="D6" s="29">
        <v>82089</v>
      </c>
      <c r="E6" s="29">
        <v>60989</v>
      </c>
      <c r="F6" s="29">
        <v>78275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f>SUM(Formidling[[#This Row],[Jan]:[Des]])</f>
        <v>221353</v>
      </c>
    </row>
    <row r="7" spans="1:16" x14ac:dyDescent="0.3">
      <c r="A7" s="35">
        <v>971040238</v>
      </c>
      <c r="B7" t="s">
        <v>176</v>
      </c>
      <c r="C7" t="s">
        <v>177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f>SUM(Formidling[[#This Row],[Jan]:[Des]])</f>
        <v>0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305"/>
  <sheetViews>
    <sheetView workbookViewId="0">
      <selection activeCell="F34" sqref="F34"/>
    </sheetView>
  </sheetViews>
  <sheetFormatPr baseColWidth="10" defaultColWidth="9.109375" defaultRowHeight="14.4" x14ac:dyDescent="0.3"/>
  <cols>
    <col min="1" max="1" width="13" style="35" customWidth="1"/>
    <col min="2" max="2" width="59.5546875" bestFit="1" customWidth="1"/>
    <col min="3" max="3" width="9.33203125" customWidth="1"/>
    <col min="4" max="5" width="12.5546875" style="28" bestFit="1" customWidth="1"/>
    <col min="6" max="6" width="12.5546875" style="29" bestFit="1" customWidth="1"/>
    <col min="7" max="15" width="11.6640625" style="29" customWidth="1"/>
    <col min="16" max="16" width="12.44140625" style="29" customWidth="1"/>
    <col min="19" max="19" width="9.109375" bestFit="1" customWidth="1"/>
    <col min="20" max="20" width="15" bestFit="1" customWidth="1"/>
    <col min="21" max="21" width="18.33203125" bestFit="1" customWidth="1"/>
    <col min="22" max="22" width="73.6640625" bestFit="1" customWidth="1"/>
    <col min="23" max="23" width="10" bestFit="1" customWidth="1"/>
    <col min="25" max="25" width="6" bestFit="1" customWidth="1"/>
    <col min="27" max="27" width="9" bestFit="1" customWidth="1"/>
    <col min="30" max="31" width="9.109375" bestFit="1" customWidth="1"/>
    <col min="34" max="34" width="9.109375" bestFit="1" customWidth="1"/>
    <col min="46" max="46" width="9.109375" bestFit="1" customWidth="1"/>
  </cols>
  <sheetData>
    <row r="1" spans="1:17" ht="21" x14ac:dyDescent="0.4">
      <c r="D1" s="79">
        <v>2026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7" x14ac:dyDescent="0.3">
      <c r="A2" s="44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  <c r="Q2" s="72" t="s">
        <v>178</v>
      </c>
    </row>
    <row r="3" spans="1:17" x14ac:dyDescent="0.3">
      <c r="A3" s="35" t="s">
        <v>36</v>
      </c>
      <c r="B3" t="s">
        <v>37</v>
      </c>
      <c r="C3" t="s">
        <v>38</v>
      </c>
      <c r="D3" s="38">
        <v>24772317</v>
      </c>
      <c r="E3" s="38">
        <v>23257366</v>
      </c>
      <c r="F3" s="38">
        <v>18225748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29">
        <f>SUM(Autorisasjon[[#This Row],[Jan]:[Des]])</f>
        <v>66255431</v>
      </c>
      <c r="Q3" s="74">
        <f>Autorisasjon[[#This Row],[Sum]]/Autorisasjon[[#Totals],[Sum]]</f>
        <v>8.2332647537265102E-2</v>
      </c>
    </row>
    <row r="4" spans="1:17" x14ac:dyDescent="0.3">
      <c r="A4" s="35" t="s">
        <v>179</v>
      </c>
      <c r="B4" t="s">
        <v>180</v>
      </c>
      <c r="C4" t="s">
        <v>181</v>
      </c>
      <c r="D4" s="38">
        <v>2570</v>
      </c>
      <c r="E4" s="38">
        <v>2199</v>
      </c>
      <c r="F4" s="38">
        <v>2301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29">
        <f>SUM(Autorisasjon[[#This Row],[Jan]:[Des]])</f>
        <v>7070</v>
      </c>
      <c r="Q4" s="74">
        <f>Autorisasjon[[#This Row],[Sum]]/Autorisasjon[[#Totals],[Sum]]</f>
        <v>8.7855713758539179E-6</v>
      </c>
    </row>
    <row r="5" spans="1:17" x14ac:dyDescent="0.3">
      <c r="A5" s="45" t="s">
        <v>182</v>
      </c>
      <c r="B5" t="s">
        <v>183</v>
      </c>
      <c r="C5" t="s">
        <v>184</v>
      </c>
      <c r="D5" s="38">
        <v>0</v>
      </c>
      <c r="E5" s="38">
        <v>3467</v>
      </c>
      <c r="F5" s="38">
        <v>4032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4">
        <f>SUM(Autorisasjon[[#This Row],[Jan]:[Des]])</f>
        <v>7499</v>
      </c>
      <c r="Q5" s="74">
        <f>Autorisasjon[[#This Row],[Sum]]/Autorisasjon[[#Totals],[Sum]]</f>
        <v>9.3186704027621681E-6</v>
      </c>
    </row>
    <row r="6" spans="1:17" x14ac:dyDescent="0.3">
      <c r="A6" s="35" t="s">
        <v>42</v>
      </c>
      <c r="B6" t="s">
        <v>43</v>
      </c>
      <c r="C6" t="s">
        <v>44</v>
      </c>
      <c r="D6" s="38">
        <v>35090</v>
      </c>
      <c r="E6" s="38">
        <v>55992</v>
      </c>
      <c r="F6" s="38">
        <v>47914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29">
        <f>SUM(Autorisasjon[[#This Row],[Jan]:[Des]])</f>
        <v>138996</v>
      </c>
      <c r="Q6" s="74">
        <f>Autorisasjon[[#This Row],[Sum]]/Autorisasjon[[#Totals],[Sum]]</f>
        <v>1.7272408471827314E-4</v>
      </c>
    </row>
    <row r="7" spans="1:17" x14ac:dyDescent="0.3">
      <c r="A7" s="35" t="s">
        <v>45</v>
      </c>
      <c r="B7" s="41" t="s">
        <v>46</v>
      </c>
      <c r="C7" s="41" t="s">
        <v>47</v>
      </c>
      <c r="D7" s="38">
        <v>0</v>
      </c>
      <c r="E7" s="38">
        <v>874</v>
      </c>
      <c r="F7" s="38">
        <v>910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4">
        <f>SUM(Autorisasjon[[#This Row],[Jan]:[Des]])</f>
        <v>1784</v>
      </c>
      <c r="Q7" s="74">
        <f>Autorisasjon[[#This Row],[Sum]]/Autorisasjon[[#Totals],[Sum]]</f>
        <v>2.2168966526907198E-6</v>
      </c>
    </row>
    <row r="8" spans="1:17" x14ac:dyDescent="0.3">
      <c r="A8" s="35" t="s">
        <v>48</v>
      </c>
      <c r="B8" t="s">
        <v>49</v>
      </c>
      <c r="C8" t="s">
        <v>50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29">
        <f>SUM(Autorisasjon[[#This Row],[Jan]:[Des]])</f>
        <v>0</v>
      </c>
      <c r="Q8" s="74">
        <f>Autorisasjon[[#This Row],[Sum]]/Autorisasjon[[#Totals],[Sum]]</f>
        <v>0</v>
      </c>
    </row>
    <row r="9" spans="1:17" x14ac:dyDescent="0.3">
      <c r="A9" s="35" t="s">
        <v>54</v>
      </c>
      <c r="B9" s="41" t="s">
        <v>55</v>
      </c>
      <c r="C9" s="41" t="s">
        <v>56</v>
      </c>
      <c r="D9" s="38">
        <v>0</v>
      </c>
      <c r="E9" s="38">
        <v>780</v>
      </c>
      <c r="F9" s="38">
        <v>852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4">
        <f>SUM(Autorisasjon[[#This Row],[Jan]:[Des]])</f>
        <v>1632</v>
      </c>
      <c r="Q9" s="74">
        <f>Autorisasjon[[#This Row],[Sum]]/Autorisasjon[[#Totals],[Sum]]</f>
        <v>2.0280130813852325E-6</v>
      </c>
    </row>
    <row r="10" spans="1:17" x14ac:dyDescent="0.3">
      <c r="A10" s="35" t="s">
        <v>57</v>
      </c>
      <c r="B10" t="s">
        <v>58</v>
      </c>
      <c r="C10" t="s">
        <v>59</v>
      </c>
      <c r="D10" s="38">
        <v>12250</v>
      </c>
      <c r="E10" s="38">
        <v>12417</v>
      </c>
      <c r="F10" s="38">
        <v>5828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29">
        <f>SUM(Autorisasjon[[#This Row],[Jan]:[Des]])</f>
        <v>30495</v>
      </c>
      <c r="Q10" s="74">
        <f>Autorisasjon[[#This Row],[Sum]]/Autorisasjon[[#Totals],[Sum]]</f>
        <v>3.7894766493163394E-5</v>
      </c>
    </row>
    <row r="11" spans="1:17" x14ac:dyDescent="0.3">
      <c r="A11" s="35" t="s">
        <v>185</v>
      </c>
      <c r="B11" s="41" t="s">
        <v>186</v>
      </c>
      <c r="C11" s="41" t="s">
        <v>187</v>
      </c>
      <c r="D11" s="38">
        <v>0</v>
      </c>
      <c r="E11" s="38">
        <v>8759</v>
      </c>
      <c r="F11" s="38">
        <v>3850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4">
        <f>SUM(Autorisasjon[[#This Row],[Jan]:[Des]])</f>
        <v>12609</v>
      </c>
      <c r="Q11" s="74">
        <f>Autorisasjon[[#This Row],[Sum]]/Autorisasjon[[#Totals],[Sum]]</f>
        <v>1.56686378328348E-5</v>
      </c>
    </row>
    <row r="12" spans="1:17" x14ac:dyDescent="0.3">
      <c r="A12" t="s">
        <v>130</v>
      </c>
      <c r="B12" s="41" t="s">
        <v>131</v>
      </c>
      <c r="C12" s="41" t="s">
        <v>132</v>
      </c>
      <c r="D12" s="38">
        <v>16439</v>
      </c>
      <c r="E12" s="38">
        <v>16380</v>
      </c>
      <c r="F12" s="38">
        <v>4349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4">
        <f>SUM(Autorisasjon[[#This Row],[Jan]:[Des]])</f>
        <v>37168</v>
      </c>
      <c r="Q12" s="74">
        <f>Autorisasjon[[#This Row],[Sum]]/Autorisasjon[[#Totals],[Sum]]</f>
        <v>4.6187003804489164E-5</v>
      </c>
    </row>
    <row r="13" spans="1:17" x14ac:dyDescent="0.3">
      <c r="A13" s="35" t="s">
        <v>136</v>
      </c>
      <c r="B13" s="41" t="s">
        <v>137</v>
      </c>
      <c r="C13" s="41" t="s">
        <v>138</v>
      </c>
      <c r="D13" s="38">
        <v>60829</v>
      </c>
      <c r="E13" s="38">
        <v>66812</v>
      </c>
      <c r="F13" s="38">
        <v>49118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4">
        <f>SUM(Autorisasjon[[#This Row],[Jan]:[Des]])</f>
        <v>176759</v>
      </c>
      <c r="Q13" s="74">
        <f>Autorisasjon[[#This Row],[Sum]]/Autorisasjon[[#Totals],[Sum]]</f>
        <v>2.1965046829201733E-4</v>
      </c>
    </row>
    <row r="14" spans="1:17" x14ac:dyDescent="0.3">
      <c r="A14" s="35" t="s">
        <v>188</v>
      </c>
      <c r="B14" t="s">
        <v>189</v>
      </c>
      <c r="C14" s="41" t="s">
        <v>190</v>
      </c>
      <c r="D14" s="38">
        <v>12800</v>
      </c>
      <c r="E14" s="38">
        <v>10499</v>
      </c>
      <c r="F14" s="38">
        <v>6705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4">
        <f>SUM(Autorisasjon[[#This Row],[Jan]:[Des]])</f>
        <v>30004</v>
      </c>
      <c r="Q14" s="74">
        <f>Autorisasjon[[#This Row],[Sum]]/Autorisasjon[[#Totals],[Sum]]</f>
        <v>3.7284622851643699E-5</v>
      </c>
    </row>
    <row r="15" spans="1:17" x14ac:dyDescent="0.3">
      <c r="A15" s="35" t="s">
        <v>66</v>
      </c>
      <c r="B15" t="s">
        <v>67</v>
      </c>
      <c r="C15" t="s">
        <v>68</v>
      </c>
      <c r="D15" s="38">
        <v>108642</v>
      </c>
      <c r="E15" s="38">
        <v>97414</v>
      </c>
      <c r="F15" s="38">
        <v>105379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29">
        <f>SUM(Autorisasjon[[#This Row],[Jan]:[Des]])</f>
        <v>311435</v>
      </c>
      <c r="Q15" s="74">
        <f>Autorisasjon[[#This Row],[Sum]]/Autorisasjon[[#Totals],[Sum]]</f>
        <v>3.8700628308897665E-4</v>
      </c>
    </row>
    <row r="16" spans="1:17" x14ac:dyDescent="0.3">
      <c r="A16" s="35" t="s">
        <v>191</v>
      </c>
      <c r="B16" t="s">
        <v>192</v>
      </c>
      <c r="C16" t="s">
        <v>193</v>
      </c>
      <c r="D16" s="38">
        <v>129564</v>
      </c>
      <c r="E16" s="38">
        <v>59381</v>
      </c>
      <c r="F16" s="38">
        <v>48622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29">
        <f>SUM(Autorisasjon[[#This Row],[Jan]:[Des]])</f>
        <v>237567</v>
      </c>
      <c r="Q16" s="74">
        <f>Autorisasjon[[#This Row],[Sum]]/Autorisasjon[[#Totals],[Sum]]</f>
        <v>2.9521383805480731E-4</v>
      </c>
    </row>
    <row r="17" spans="1:33" x14ac:dyDescent="0.3">
      <c r="A17" s="35" t="s">
        <v>194</v>
      </c>
      <c r="B17" t="s">
        <v>195</v>
      </c>
      <c r="C17" t="s">
        <v>196</v>
      </c>
      <c r="D17" s="38">
        <v>4043</v>
      </c>
      <c r="E17" s="38">
        <v>3565</v>
      </c>
      <c r="F17" s="38">
        <v>1197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29">
        <f>SUM(Autorisasjon[[#This Row],[Jan]:[Des]])</f>
        <v>8805</v>
      </c>
      <c r="Q17" s="74">
        <f>Autorisasjon[[#This Row],[Sum]]/Autorisasjon[[#Totals],[Sum]]</f>
        <v>1.0941577929900106E-5</v>
      </c>
    </row>
    <row r="18" spans="1:33" x14ac:dyDescent="0.3">
      <c r="A18" s="35" t="s">
        <v>197</v>
      </c>
      <c r="B18" s="41" t="s">
        <v>198</v>
      </c>
      <c r="C18" s="41" t="s">
        <v>199</v>
      </c>
      <c r="D18" s="38">
        <v>0</v>
      </c>
      <c r="E18" s="38">
        <v>1826</v>
      </c>
      <c r="F18" s="38">
        <v>2082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4">
        <f>SUM(Autorisasjon[[#This Row],[Jan]:[Des]])</f>
        <v>3908</v>
      </c>
      <c r="Q18" s="74">
        <f>Autorisasjon[[#This Row],[Sum]]/Autorisasjon[[#Totals],[Sum]]</f>
        <v>4.8562960306700299E-6</v>
      </c>
    </row>
    <row r="19" spans="1:33" x14ac:dyDescent="0.3">
      <c r="A19" s="35" t="s">
        <v>69</v>
      </c>
      <c r="B19" s="41" t="s">
        <v>70</v>
      </c>
      <c r="C19" s="41" t="s">
        <v>71</v>
      </c>
      <c r="D19" s="38">
        <v>0</v>
      </c>
      <c r="E19" s="38">
        <v>8250</v>
      </c>
      <c r="F19" s="38">
        <v>8397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4">
        <f>SUM(Autorisasjon[[#This Row],[Jan]:[Des]])</f>
        <v>16647</v>
      </c>
      <c r="Q19" s="74">
        <f>Autorisasjon[[#This Row],[Sum]]/Autorisasjon[[#Totals],[Sum]]</f>
        <v>2.0686479023173997E-5</v>
      </c>
    </row>
    <row r="20" spans="1:33" x14ac:dyDescent="0.3">
      <c r="A20" s="35" t="s">
        <v>78</v>
      </c>
      <c r="B20" t="s">
        <v>79</v>
      </c>
      <c r="C20" t="s">
        <v>80</v>
      </c>
      <c r="D20" s="38">
        <v>9023</v>
      </c>
      <c r="E20" s="38">
        <v>11944</v>
      </c>
      <c r="F20" s="38">
        <v>12816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29">
        <f>SUM(Autorisasjon[[#This Row],[Jan]:[Des]])</f>
        <v>33783</v>
      </c>
      <c r="Q20" s="74">
        <f>Autorisasjon[[#This Row],[Sum]]/Autorisasjon[[#Totals],[Sum]]</f>
        <v>4.198061637771894E-5</v>
      </c>
    </row>
    <row r="21" spans="1:33" x14ac:dyDescent="0.3">
      <c r="A21" s="59" t="s">
        <v>142</v>
      </c>
      <c r="B21" s="41" t="s">
        <v>143</v>
      </c>
      <c r="C21" s="41" t="s">
        <v>144</v>
      </c>
      <c r="D21" s="38">
        <v>1832</v>
      </c>
      <c r="E21" s="38">
        <v>110</v>
      </c>
      <c r="F21" s="38">
        <v>47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4">
        <f>SUM(Autorisasjon[[#This Row],[Jan]:[Des]])</f>
        <v>1989</v>
      </c>
      <c r="Q21" s="74">
        <f>Autorisasjon[[#This Row],[Sum]]/Autorisasjon[[#Totals],[Sum]]</f>
        <v>2.4716409429382519E-6</v>
      </c>
      <c r="AG21" s="18"/>
    </row>
    <row r="22" spans="1:33" x14ac:dyDescent="0.3">
      <c r="A22" s="35" t="s">
        <v>148</v>
      </c>
      <c r="B22" s="41" t="s">
        <v>149</v>
      </c>
      <c r="C22" s="41" t="s">
        <v>150</v>
      </c>
      <c r="D22" s="38">
        <v>16555</v>
      </c>
      <c r="E22" s="38">
        <v>19369</v>
      </c>
      <c r="F22" s="38">
        <v>15529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4">
        <f>SUM(Autorisasjon[[#This Row],[Jan]:[Des]])</f>
        <v>51453</v>
      </c>
      <c r="Q22" s="74">
        <f>Autorisasjon[[#This Row],[Sum]]/Autorisasjon[[#Totals],[Sum]]</f>
        <v>6.393833154198184E-5</v>
      </c>
      <c r="AG22" s="18"/>
    </row>
    <row r="23" spans="1:33" x14ac:dyDescent="0.3">
      <c r="A23" t="s">
        <v>200</v>
      </c>
      <c r="B23" s="41" t="s">
        <v>201</v>
      </c>
      <c r="C23" s="41" t="s">
        <v>202</v>
      </c>
      <c r="D23" s="38">
        <v>119</v>
      </c>
      <c r="E23" s="38">
        <v>38</v>
      </c>
      <c r="F23" s="38">
        <v>111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29">
        <f>SUM(Autorisasjon[[#This Row],[Jan]:[Des]])</f>
        <v>268</v>
      </c>
      <c r="Q23" s="74">
        <f>Autorisasjon[[#This Row],[Sum]]/Autorisasjon[[#Totals],[Sum]]</f>
        <v>3.3303155993335927E-7</v>
      </c>
      <c r="AG23" s="18"/>
    </row>
    <row r="24" spans="1:33" x14ac:dyDescent="0.3">
      <c r="A24" s="43" t="s">
        <v>203</v>
      </c>
      <c r="B24" s="58" t="s">
        <v>204</v>
      </c>
      <c r="C24" t="s">
        <v>205</v>
      </c>
      <c r="D24" s="38">
        <v>543721</v>
      </c>
      <c r="E24" s="38">
        <v>169780</v>
      </c>
      <c r="F24" s="38">
        <v>133585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29">
        <f>SUM(Autorisasjon[[#This Row],[Jan]:[Des]])</f>
        <v>847086</v>
      </c>
      <c r="Q24" s="74">
        <f>Autorisasjon[[#This Row],[Sum]]/Autorisasjon[[#Totals],[Sum]]</f>
        <v>1.0526357163347371E-3</v>
      </c>
    </row>
    <row r="25" spans="1:33" x14ac:dyDescent="0.3">
      <c r="A25" s="43" t="s">
        <v>206</v>
      </c>
      <c r="B25" s="58" t="s">
        <v>207</v>
      </c>
      <c r="C25" t="s">
        <v>208</v>
      </c>
      <c r="D25" s="38">
        <v>1894</v>
      </c>
      <c r="E25" s="38">
        <v>1560</v>
      </c>
      <c r="F25" s="38">
        <v>2420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29">
        <f>SUM(Autorisasjon[[#This Row],[Jan]:[Des]])</f>
        <v>5874</v>
      </c>
      <c r="Q25" s="74">
        <f>Autorisasjon[[#This Row],[Sum]]/Autorisasjon[[#Totals],[Sum]]</f>
        <v>7.2993559068975829E-6</v>
      </c>
    </row>
    <row r="26" spans="1:33" ht="15" customHeight="1" x14ac:dyDescent="0.3">
      <c r="A26" s="51" t="s">
        <v>209</v>
      </c>
      <c r="B26" s="41" t="s">
        <v>210</v>
      </c>
      <c r="C26" s="41" t="s">
        <v>211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4">
        <f>SUM(Autorisasjon[[#This Row],[Jan]:[Des]])</f>
        <v>0</v>
      </c>
      <c r="Q26" s="74">
        <f>Autorisasjon[[#This Row],[Sum]]/Autorisasjon[[#Totals],[Sum]]</f>
        <v>0</v>
      </c>
    </row>
    <row r="27" spans="1:33" ht="15" customHeight="1" x14ac:dyDescent="0.3">
      <c r="A27" s="43" t="s">
        <v>212</v>
      </c>
      <c r="B27" s="41" t="s">
        <v>213</v>
      </c>
      <c r="C27" s="41" t="s">
        <v>214</v>
      </c>
      <c r="D27" s="38">
        <v>1450</v>
      </c>
      <c r="E27" s="38">
        <v>1748</v>
      </c>
      <c r="F27" s="38">
        <v>2816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4">
        <f>SUM(Autorisasjon[[#This Row],[Jan]:[Des]])</f>
        <v>6014</v>
      </c>
      <c r="Q27" s="74">
        <f>Autorisasjon[[#This Row],[Sum]]/Autorisasjon[[#Totals],[Sum]]</f>
        <v>7.4733276173105314E-6</v>
      </c>
    </row>
    <row r="28" spans="1:33" ht="15" customHeight="1" x14ac:dyDescent="0.3">
      <c r="A28" s="43" t="s">
        <v>215</v>
      </c>
      <c r="B28" t="s">
        <v>216</v>
      </c>
      <c r="C28" t="s">
        <v>217</v>
      </c>
      <c r="D28" s="38">
        <v>72341</v>
      </c>
      <c r="E28" s="38">
        <v>46921</v>
      </c>
      <c r="F28" s="38">
        <v>34539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29">
        <f>SUM(Autorisasjon[[#This Row],[Jan]:[Des]])</f>
        <v>153801</v>
      </c>
      <c r="Q28" s="74">
        <f>Autorisasjon[[#This Row],[Sum]]/Autorisasjon[[#Totals],[Sum]]</f>
        <v>1.9112159309444247E-4</v>
      </c>
    </row>
    <row r="29" spans="1:33" ht="15" customHeight="1" x14ac:dyDescent="0.3">
      <c r="A29" s="43" t="s">
        <v>218</v>
      </c>
      <c r="B29" t="s">
        <v>219</v>
      </c>
      <c r="C29" t="s">
        <v>220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29">
        <f>SUM(Autorisasjon[[#This Row],[Jan]:[Des]])</f>
        <v>0</v>
      </c>
      <c r="Q29" s="74">
        <f>Autorisasjon[[#This Row],[Sum]]/Autorisasjon[[#Totals],[Sum]]</f>
        <v>0</v>
      </c>
    </row>
    <row r="30" spans="1:33" ht="15" customHeight="1" x14ac:dyDescent="0.3">
      <c r="A30" s="43" t="s">
        <v>154</v>
      </c>
      <c r="B30" t="s">
        <v>155</v>
      </c>
      <c r="C30" t="s">
        <v>156</v>
      </c>
      <c r="D30" s="38">
        <v>241679</v>
      </c>
      <c r="E30" s="38">
        <v>347452</v>
      </c>
      <c r="F30" s="38">
        <v>487512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29">
        <f>SUM(Autorisasjon[[#This Row],[Jan]:[Des]])</f>
        <v>1076643</v>
      </c>
      <c r="Q30" s="74">
        <f>Autorisasjon[[#This Row],[Sum]]/Autorisasjon[[#Totals],[Sum]]</f>
        <v>1.3378958872437749E-3</v>
      </c>
    </row>
    <row r="31" spans="1:33" ht="15" customHeight="1" x14ac:dyDescent="0.3">
      <c r="A31" s="43" t="s">
        <v>84</v>
      </c>
      <c r="B31" t="s">
        <v>85</v>
      </c>
      <c r="C31" t="s">
        <v>86</v>
      </c>
      <c r="D31" s="38">
        <v>919</v>
      </c>
      <c r="E31" s="38">
        <v>779</v>
      </c>
      <c r="F31" s="38">
        <v>631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29">
        <f>SUM(Autorisasjon[[#This Row],[Jan]:[Des]])</f>
        <v>2329</v>
      </c>
      <c r="Q31" s="74">
        <f>Autorisasjon[[#This Row],[Sum]]/Autorisasjon[[#Totals],[Sum]]</f>
        <v>2.8941436682268422E-6</v>
      </c>
    </row>
    <row r="32" spans="1:33" ht="15" customHeight="1" x14ac:dyDescent="0.3">
      <c r="A32" s="43" t="s">
        <v>90</v>
      </c>
      <c r="B32" t="s">
        <v>91</v>
      </c>
      <c r="C32" t="s">
        <v>92</v>
      </c>
      <c r="D32" s="38">
        <v>15981</v>
      </c>
      <c r="E32" s="38">
        <v>14042</v>
      </c>
      <c r="F32" s="38">
        <v>10332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29">
        <f>SUM(Autorisasjon[[#This Row],[Jan]:[Des]])</f>
        <v>40355</v>
      </c>
      <c r="Q32" s="74">
        <f>Autorisasjon[[#This Row],[Sum]]/Autorisasjon[[#Totals],[Sum]]</f>
        <v>5.0147345526532509E-5</v>
      </c>
    </row>
    <row r="33" spans="1:17" ht="15" customHeight="1" x14ac:dyDescent="0.3">
      <c r="A33" s="51" t="s">
        <v>221</v>
      </c>
      <c r="B33" s="41" t="s">
        <v>222</v>
      </c>
      <c r="C33" s="41" t="s">
        <v>223</v>
      </c>
      <c r="D33" s="38">
        <v>0</v>
      </c>
      <c r="E33" s="38">
        <v>0</v>
      </c>
      <c r="F33" s="38">
        <v>41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4">
        <f>SUM(Autorisasjon[[#This Row],[Jan]:[Des]])</f>
        <v>41</v>
      </c>
      <c r="Q33" s="74">
        <f>Autorisasjon[[#This Row],[Sum]]/Autorisasjon[[#Totals],[Sum]]</f>
        <v>5.0948858049506451E-8</v>
      </c>
    </row>
    <row r="34" spans="1:17" ht="15" customHeight="1" x14ac:dyDescent="0.3">
      <c r="A34" s="43" t="s">
        <v>96</v>
      </c>
      <c r="B34" t="s">
        <v>97</v>
      </c>
      <c r="C34" t="s">
        <v>98</v>
      </c>
      <c r="D34" s="38">
        <v>153463565</v>
      </c>
      <c r="E34" s="38">
        <v>115613551</v>
      </c>
      <c r="F34" s="38">
        <v>456973994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29">
        <f>SUM(Autorisasjon[[#This Row],[Jan]:[Des]])</f>
        <v>726051110</v>
      </c>
      <c r="Q34" s="74">
        <f>Autorisasjon[[#This Row],[Sum]]/Autorisasjon[[#Totals],[Sum]]</f>
        <v>0.90223109609942909</v>
      </c>
    </row>
    <row r="35" spans="1:17" ht="15" customHeight="1" x14ac:dyDescent="0.3">
      <c r="A35" s="35" t="s">
        <v>224</v>
      </c>
      <c r="B35" t="s">
        <v>225</v>
      </c>
      <c r="C35" t="s">
        <v>226</v>
      </c>
      <c r="D35" s="38">
        <v>9107</v>
      </c>
      <c r="E35" s="38">
        <v>12964</v>
      </c>
      <c r="F35" s="38">
        <v>8042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29">
        <f>SUM(Autorisasjon[[#This Row],[Jan]:[Des]])</f>
        <v>30113</v>
      </c>
      <c r="Q35" s="74">
        <f>Autorisasjon[[#This Row],[Sum]]/Autorisasjon[[#Totals],[Sum]]</f>
        <v>3.742007225475092E-5</v>
      </c>
    </row>
    <row r="36" spans="1:17" ht="15" customHeight="1" x14ac:dyDescent="0.3">
      <c r="A36" s="57" t="s">
        <v>218</v>
      </c>
      <c r="B36" s="41" t="s">
        <v>227</v>
      </c>
      <c r="C36" s="41" t="s">
        <v>220</v>
      </c>
      <c r="D36" s="38">
        <v>204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4">
        <f>SUM(Autorisasjon[[#This Row],[Jan]:[Des]])</f>
        <v>204</v>
      </c>
      <c r="Q36" s="74">
        <f>Autorisasjon[[#This Row],[Sum]]/Autorisasjon[[#Totals],[Sum]]</f>
        <v>2.5350163517315406E-7</v>
      </c>
    </row>
    <row r="37" spans="1:17" ht="15" customHeight="1" x14ac:dyDescent="0.3">
      <c r="A37" s="35" t="s">
        <v>228</v>
      </c>
      <c r="B37" t="s">
        <v>229</v>
      </c>
      <c r="C37" t="s">
        <v>230</v>
      </c>
      <c r="D37" s="38">
        <v>0</v>
      </c>
      <c r="E37" s="38">
        <v>1</v>
      </c>
      <c r="F37" s="38">
        <v>4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29">
        <f>SUM(Autorisasjon[[#This Row],[Jan]:[Des]])</f>
        <v>5</v>
      </c>
      <c r="Q37" s="74">
        <f>Autorisasjon[[#This Row],[Sum]]/Autorisasjon[[#Totals],[Sum]]</f>
        <v>6.2132753718910305E-9</v>
      </c>
    </row>
    <row r="38" spans="1:17" ht="15" customHeight="1" x14ac:dyDescent="0.3">
      <c r="A38" s="35" t="s">
        <v>163</v>
      </c>
      <c r="B38" s="41" t="s">
        <v>164</v>
      </c>
      <c r="C38" s="41" t="s">
        <v>165</v>
      </c>
      <c r="D38" s="38">
        <v>0</v>
      </c>
      <c r="E38" s="38">
        <v>4066</v>
      </c>
      <c r="F38" s="38">
        <v>2839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4">
        <f>SUM(Autorisasjon[[#This Row],[Jan]:[Des]])</f>
        <v>6905</v>
      </c>
      <c r="Q38" s="74">
        <f>Autorisasjon[[#This Row],[Sum]]/Autorisasjon[[#Totals],[Sum]]</f>
        <v>8.5805332885815134E-6</v>
      </c>
    </row>
    <row r="39" spans="1:17" ht="15" customHeight="1" x14ac:dyDescent="0.3">
      <c r="A39" s="35" t="s">
        <v>100</v>
      </c>
      <c r="B39" t="s">
        <v>101</v>
      </c>
      <c r="C39" t="s">
        <v>102</v>
      </c>
      <c r="D39" s="38">
        <v>2915449</v>
      </c>
      <c r="E39" s="38">
        <v>2976441</v>
      </c>
      <c r="F39" s="38">
        <v>2529894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29">
        <f>SUM(Autorisasjon[[#This Row],[Jan]:[Des]])</f>
        <v>8421784</v>
      </c>
      <c r="Q39" s="74">
        <f>Autorisasjon[[#This Row],[Sum]]/Autorisasjon[[#Totals],[Sum]]</f>
        <v>1.0465372622917187E-2</v>
      </c>
    </row>
    <row r="40" spans="1:17" ht="15" customHeight="1" x14ac:dyDescent="0.3">
      <c r="A40" s="35" t="s">
        <v>231</v>
      </c>
      <c r="B40" s="41" t="s">
        <v>232</v>
      </c>
      <c r="C40" s="41" t="s">
        <v>233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4">
        <f>SUM(Autorisasjon[[#This Row],[Jan]:[Des]])</f>
        <v>0</v>
      </c>
      <c r="Q40" s="74">
        <f>Autorisasjon[[#This Row],[Sum]]/Autorisasjon[[#Totals],[Sum]]</f>
        <v>0</v>
      </c>
    </row>
    <row r="41" spans="1:17" ht="15" customHeight="1" x14ac:dyDescent="0.3">
      <c r="A41" s="35" t="s">
        <v>234</v>
      </c>
      <c r="B41" t="s">
        <v>235</v>
      </c>
      <c r="C41" t="s">
        <v>236</v>
      </c>
      <c r="D41" s="38">
        <v>68243</v>
      </c>
      <c r="E41" s="38">
        <v>61600</v>
      </c>
      <c r="F41" s="38">
        <v>106574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29">
        <f>SUM(Autorisasjon[[#This Row],[Jan]:[Des]])</f>
        <v>236417</v>
      </c>
      <c r="Q41" s="74">
        <f>Autorisasjon[[#This Row],[Sum]]/Autorisasjon[[#Totals],[Sum]]</f>
        <v>2.9378478471927237E-4</v>
      </c>
    </row>
    <row r="42" spans="1:17" ht="15" customHeight="1" x14ac:dyDescent="0.3">
      <c r="A42" t="s">
        <v>112</v>
      </c>
      <c r="B42" t="s">
        <v>113</v>
      </c>
      <c r="C42" t="s">
        <v>114</v>
      </c>
      <c r="D42" s="38">
        <v>271113</v>
      </c>
      <c r="E42" s="38">
        <v>136540</v>
      </c>
      <c r="F42" s="38">
        <v>49415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4">
        <f>SUM(Autorisasjon[[#This Row],[Jan]:[Des]])</f>
        <v>457068</v>
      </c>
      <c r="Q42" s="74">
        <f>Autorisasjon[[#This Row],[Sum]]/Autorisasjon[[#Totals],[Sum]]</f>
        <v>5.6797786953589793E-4</v>
      </c>
    </row>
    <row r="43" spans="1:17" ht="15" customHeight="1" thickBot="1" x14ac:dyDescent="0.35">
      <c r="A43" s="35" t="s">
        <v>237</v>
      </c>
      <c r="B43" t="s">
        <v>238</v>
      </c>
      <c r="C43" t="s">
        <v>239</v>
      </c>
      <c r="D43" s="38">
        <v>9822</v>
      </c>
      <c r="E43" s="38">
        <v>9376</v>
      </c>
      <c r="F43" s="38">
        <v>8288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29">
        <f>SUM(Autorisasjon[[#This Row],[Jan]:[Des]])</f>
        <v>27486</v>
      </c>
      <c r="Q43" s="74">
        <f>Autorisasjon[[#This Row],[Sum]]/Autorisasjon[[#Totals],[Sum]]</f>
        <v>3.4155617374359372E-5</v>
      </c>
    </row>
    <row r="44" spans="1:17" ht="15" customHeight="1" thickTop="1" x14ac:dyDescent="0.3">
      <c r="A44" s="68"/>
      <c r="B44" s="69"/>
      <c r="C44" s="70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>
        <f>SUM(Autorisasjon[Sum])</f>
        <v>804728537</v>
      </c>
      <c r="Q44" s="73"/>
    </row>
    <row r="45" spans="1:17" ht="15" customHeight="1" x14ac:dyDescent="0.3">
      <c r="D45" s="67">
        <f>SUM(Autorisasjon[Jan])</f>
        <v>182797561</v>
      </c>
      <c r="E45" s="67">
        <f>SUM(Autorisasjon[Feb])</f>
        <v>143034263</v>
      </c>
      <c r="F45" s="67">
        <f>SUM(Autorisasjon[Mar])</f>
        <v>478896713</v>
      </c>
    </row>
    <row r="46" spans="1:17" ht="15" customHeight="1" x14ac:dyDescent="0.3">
      <c r="D46"/>
      <c r="E46"/>
      <c r="F46"/>
    </row>
    <row r="47" spans="1:17" ht="15" customHeight="1" x14ac:dyDescent="0.3">
      <c r="D47"/>
      <c r="E47"/>
      <c r="F47"/>
    </row>
    <row r="48" spans="1:17" ht="15" customHeight="1" x14ac:dyDescent="0.3">
      <c r="D48"/>
      <c r="E48"/>
      <c r="F48"/>
    </row>
    <row r="49" spans="4:6" ht="15" customHeight="1" x14ac:dyDescent="0.3">
      <c r="D49"/>
      <c r="E49"/>
      <c r="F49"/>
    </row>
    <row r="50" spans="4:6" ht="15" customHeight="1" x14ac:dyDescent="0.3">
      <c r="D50"/>
      <c r="E50"/>
      <c r="F50"/>
    </row>
    <row r="51" spans="4:6" ht="15" customHeight="1" x14ac:dyDescent="0.3">
      <c r="D51"/>
      <c r="E51"/>
      <c r="F51"/>
    </row>
    <row r="52" spans="4:6" ht="15" customHeight="1" x14ac:dyDescent="0.3">
      <c r="D52"/>
      <c r="E52"/>
      <c r="F52"/>
    </row>
    <row r="53" spans="4:6" ht="15" customHeight="1" x14ac:dyDescent="0.3">
      <c r="D53"/>
      <c r="E53"/>
      <c r="F53"/>
    </row>
    <row r="54" spans="4:6" ht="15" customHeight="1" x14ac:dyDescent="0.3">
      <c r="D54"/>
      <c r="E54"/>
      <c r="F54"/>
    </row>
    <row r="55" spans="4:6" ht="15" customHeight="1" x14ac:dyDescent="0.3">
      <c r="D55"/>
      <c r="E55"/>
      <c r="F55"/>
    </row>
    <row r="56" spans="4:6" ht="15" customHeight="1" x14ac:dyDescent="0.3">
      <c r="D56"/>
      <c r="E56"/>
      <c r="F56"/>
    </row>
    <row r="57" spans="4:6" ht="15" customHeight="1" x14ac:dyDescent="0.3">
      <c r="D57"/>
      <c r="E57"/>
      <c r="F57"/>
    </row>
    <row r="58" spans="4:6" ht="15" customHeight="1" x14ac:dyDescent="0.3">
      <c r="D58"/>
      <c r="E58"/>
      <c r="F58"/>
    </row>
    <row r="59" spans="4:6" ht="15" customHeight="1" x14ac:dyDescent="0.3">
      <c r="D59"/>
      <c r="E59"/>
      <c r="F59"/>
    </row>
    <row r="60" spans="4:6" ht="15" customHeight="1" x14ac:dyDescent="0.3">
      <c r="D60"/>
      <c r="E60"/>
      <c r="F60"/>
    </row>
    <row r="61" spans="4:6" ht="15" customHeight="1" x14ac:dyDescent="0.3">
      <c r="D61"/>
      <c r="E61"/>
      <c r="F61"/>
    </row>
    <row r="62" spans="4:6" ht="15" customHeight="1" x14ac:dyDescent="0.3">
      <c r="D62"/>
      <c r="E62"/>
      <c r="F62"/>
    </row>
    <row r="63" spans="4:6" ht="15" customHeight="1" x14ac:dyDescent="0.3">
      <c r="D63"/>
      <c r="E63"/>
      <c r="F63"/>
    </row>
    <row r="64" spans="4:6" ht="15" customHeight="1" x14ac:dyDescent="0.3">
      <c r="D64"/>
      <c r="E64"/>
      <c r="F64"/>
    </row>
    <row r="65" spans="4:6" ht="15" customHeight="1" x14ac:dyDescent="0.3">
      <c r="D65"/>
      <c r="E65"/>
      <c r="F65"/>
    </row>
    <row r="66" spans="4:6" ht="15" customHeight="1" x14ac:dyDescent="0.3">
      <c r="D66"/>
      <c r="E66"/>
      <c r="F66"/>
    </row>
    <row r="67" spans="4:6" ht="15" customHeight="1" x14ac:dyDescent="0.3">
      <c r="D67"/>
      <c r="E67"/>
      <c r="F67"/>
    </row>
    <row r="68" spans="4:6" ht="15" customHeight="1" x14ac:dyDescent="0.3">
      <c r="D68"/>
      <c r="E68"/>
      <c r="F68"/>
    </row>
    <row r="69" spans="4:6" ht="15" customHeight="1" x14ac:dyDescent="0.3">
      <c r="D69"/>
      <c r="E69"/>
      <c r="F69"/>
    </row>
    <row r="70" spans="4:6" ht="15" customHeight="1" x14ac:dyDescent="0.3">
      <c r="D70"/>
      <c r="E70"/>
      <c r="F70"/>
    </row>
    <row r="71" spans="4:6" ht="15" customHeight="1" x14ac:dyDescent="0.3">
      <c r="D71"/>
      <c r="E71"/>
      <c r="F71"/>
    </row>
    <row r="72" spans="4:6" ht="15" customHeight="1" x14ac:dyDescent="0.3">
      <c r="D72"/>
      <c r="E72"/>
      <c r="F72"/>
    </row>
    <row r="73" spans="4:6" ht="15" customHeight="1" x14ac:dyDescent="0.3">
      <c r="D73"/>
      <c r="E73"/>
      <c r="F73"/>
    </row>
    <row r="74" spans="4:6" ht="15" customHeight="1" x14ac:dyDescent="0.3">
      <c r="D74"/>
      <c r="E74"/>
      <c r="F74"/>
    </row>
    <row r="75" spans="4:6" ht="15" customHeight="1" x14ac:dyDescent="0.3">
      <c r="D75"/>
      <c r="E75"/>
      <c r="F75"/>
    </row>
    <row r="76" spans="4:6" ht="15" customHeight="1" x14ac:dyDescent="0.3">
      <c r="D76"/>
      <c r="E76"/>
      <c r="F76"/>
    </row>
    <row r="77" spans="4:6" ht="15" customHeight="1" x14ac:dyDescent="0.3">
      <c r="D77"/>
      <c r="E77"/>
      <c r="F77"/>
    </row>
    <row r="78" spans="4:6" ht="15" customHeight="1" x14ac:dyDescent="0.3">
      <c r="D78"/>
      <c r="E78"/>
      <c r="F78"/>
    </row>
    <row r="79" spans="4:6" ht="15" customHeight="1" x14ac:dyDescent="0.3">
      <c r="D79"/>
      <c r="E79"/>
      <c r="F79"/>
    </row>
    <row r="80" spans="4:6" ht="15" customHeight="1" x14ac:dyDescent="0.3">
      <c r="D80"/>
      <c r="E80"/>
      <c r="F80"/>
    </row>
    <row r="81" spans="4:6" ht="15" customHeight="1" x14ac:dyDescent="0.3">
      <c r="D81"/>
      <c r="E81"/>
      <c r="F81"/>
    </row>
    <row r="82" spans="4:6" ht="15" customHeight="1" x14ac:dyDescent="0.3">
      <c r="D82"/>
      <c r="E82"/>
      <c r="F82"/>
    </row>
    <row r="83" spans="4:6" ht="15" customHeight="1" x14ac:dyDescent="0.3">
      <c r="D83"/>
      <c r="E83"/>
      <c r="F83"/>
    </row>
    <row r="84" spans="4:6" ht="15" customHeight="1" x14ac:dyDescent="0.3">
      <c r="D84"/>
      <c r="E84"/>
      <c r="F84"/>
    </row>
    <row r="85" spans="4:6" x14ac:dyDescent="0.3">
      <c r="D85"/>
      <c r="E85"/>
      <c r="F85"/>
    </row>
    <row r="86" spans="4:6" x14ac:dyDescent="0.3">
      <c r="D86"/>
      <c r="E86"/>
      <c r="F86"/>
    </row>
    <row r="87" spans="4:6" x14ac:dyDescent="0.3">
      <c r="D87"/>
      <c r="E87"/>
      <c r="F87"/>
    </row>
    <row r="88" spans="4:6" x14ac:dyDescent="0.3">
      <c r="D88"/>
      <c r="E88"/>
      <c r="F88"/>
    </row>
    <row r="89" spans="4:6" x14ac:dyDescent="0.3">
      <c r="D89"/>
      <c r="E89"/>
      <c r="F89"/>
    </row>
    <row r="90" spans="4:6" x14ac:dyDescent="0.3">
      <c r="D90"/>
      <c r="E90"/>
      <c r="F90"/>
    </row>
    <row r="91" spans="4:6" x14ac:dyDescent="0.3">
      <c r="D91"/>
      <c r="E91"/>
      <c r="F91"/>
    </row>
    <row r="92" spans="4:6" x14ac:dyDescent="0.3">
      <c r="D92"/>
      <c r="E92"/>
      <c r="F92"/>
    </row>
    <row r="93" spans="4:6" x14ac:dyDescent="0.3">
      <c r="D93"/>
      <c r="E93"/>
      <c r="F93"/>
    </row>
    <row r="94" spans="4:6" x14ac:dyDescent="0.3">
      <c r="D94"/>
      <c r="E94"/>
      <c r="F94"/>
    </row>
    <row r="95" spans="4:6" x14ac:dyDescent="0.3">
      <c r="D95"/>
      <c r="E95"/>
      <c r="F95"/>
    </row>
    <row r="96" spans="4:6" x14ac:dyDescent="0.3">
      <c r="D96"/>
      <c r="E96"/>
      <c r="F96"/>
    </row>
    <row r="97" spans="4:6" x14ac:dyDescent="0.3">
      <c r="D97"/>
      <c r="E97"/>
      <c r="F97"/>
    </row>
    <row r="98" spans="4:6" x14ac:dyDescent="0.3">
      <c r="D98"/>
      <c r="E98"/>
      <c r="F98"/>
    </row>
    <row r="99" spans="4:6" x14ac:dyDescent="0.3">
      <c r="D99"/>
      <c r="E99"/>
      <c r="F99"/>
    </row>
    <row r="100" spans="4:6" x14ac:dyDescent="0.3">
      <c r="D100"/>
      <c r="E100"/>
      <c r="F100"/>
    </row>
    <row r="101" spans="4:6" x14ac:dyDescent="0.3">
      <c r="D101"/>
      <c r="E101"/>
      <c r="F101"/>
    </row>
    <row r="102" spans="4:6" x14ac:dyDescent="0.3">
      <c r="D102"/>
      <c r="E102"/>
      <c r="F102"/>
    </row>
    <row r="103" spans="4:6" x14ac:dyDescent="0.3">
      <c r="D103"/>
      <c r="E103"/>
      <c r="F103"/>
    </row>
    <row r="104" spans="4:6" x14ac:dyDescent="0.3">
      <c r="D104"/>
      <c r="E104"/>
      <c r="F104"/>
    </row>
    <row r="105" spans="4:6" x14ac:dyDescent="0.3">
      <c r="D105"/>
      <c r="E105"/>
      <c r="F105"/>
    </row>
    <row r="106" spans="4:6" x14ac:dyDescent="0.3">
      <c r="D106"/>
      <c r="E106"/>
      <c r="F106"/>
    </row>
    <row r="107" spans="4:6" x14ac:dyDescent="0.3">
      <c r="D107"/>
      <c r="E107"/>
      <c r="F107"/>
    </row>
    <row r="108" spans="4:6" x14ac:dyDescent="0.3">
      <c r="D108"/>
      <c r="E108"/>
      <c r="F108"/>
    </row>
    <row r="109" spans="4:6" x14ac:dyDescent="0.3">
      <c r="D109"/>
      <c r="E109"/>
      <c r="F109"/>
    </row>
    <row r="110" spans="4:6" x14ac:dyDescent="0.3">
      <c r="D110"/>
      <c r="E110"/>
      <c r="F110"/>
    </row>
    <row r="111" spans="4:6" x14ac:dyDescent="0.3">
      <c r="D111"/>
      <c r="E111"/>
      <c r="F111"/>
    </row>
    <row r="112" spans="4:6" x14ac:dyDescent="0.3">
      <c r="D112"/>
      <c r="E112"/>
      <c r="F112"/>
    </row>
    <row r="113" spans="4:6" x14ac:dyDescent="0.3">
      <c r="D113"/>
      <c r="E113"/>
      <c r="F113"/>
    </row>
    <row r="114" spans="4:6" x14ac:dyDescent="0.3">
      <c r="D114"/>
      <c r="E114"/>
      <c r="F114"/>
    </row>
    <row r="115" spans="4:6" x14ac:dyDescent="0.3">
      <c r="D115"/>
      <c r="E115"/>
      <c r="F115"/>
    </row>
    <row r="116" spans="4:6" x14ac:dyDescent="0.3">
      <c r="D116"/>
      <c r="E116"/>
      <c r="F116"/>
    </row>
    <row r="117" spans="4:6" x14ac:dyDescent="0.3">
      <c r="D117"/>
      <c r="E117"/>
      <c r="F117"/>
    </row>
    <row r="118" spans="4:6" x14ac:dyDescent="0.3">
      <c r="D118"/>
      <c r="E118"/>
      <c r="F118"/>
    </row>
    <row r="119" spans="4:6" x14ac:dyDescent="0.3">
      <c r="D119"/>
      <c r="E119"/>
      <c r="F119"/>
    </row>
    <row r="120" spans="4:6" x14ac:dyDescent="0.3">
      <c r="D120"/>
      <c r="E120"/>
      <c r="F120"/>
    </row>
    <row r="121" spans="4:6" x14ac:dyDescent="0.3">
      <c r="D121"/>
      <c r="E121"/>
      <c r="F121"/>
    </row>
    <row r="122" spans="4:6" x14ac:dyDescent="0.3">
      <c r="D122"/>
      <c r="E122"/>
      <c r="F122"/>
    </row>
    <row r="123" spans="4:6" x14ac:dyDescent="0.3">
      <c r="D123"/>
      <c r="E123"/>
      <c r="F123"/>
    </row>
    <row r="124" spans="4:6" x14ac:dyDescent="0.3">
      <c r="D124"/>
      <c r="E124"/>
      <c r="F124"/>
    </row>
    <row r="125" spans="4:6" x14ac:dyDescent="0.3">
      <c r="D125"/>
      <c r="E125"/>
      <c r="F125"/>
    </row>
    <row r="126" spans="4:6" x14ac:dyDescent="0.3">
      <c r="D126"/>
      <c r="E126"/>
      <c r="F126"/>
    </row>
    <row r="127" spans="4:6" x14ac:dyDescent="0.3">
      <c r="D127"/>
      <c r="E127"/>
      <c r="F127"/>
    </row>
    <row r="128" spans="4:6" x14ac:dyDescent="0.3">
      <c r="D128"/>
      <c r="E128"/>
      <c r="F128"/>
    </row>
    <row r="129" spans="4:6" x14ac:dyDescent="0.3">
      <c r="D129"/>
      <c r="E129"/>
      <c r="F129"/>
    </row>
    <row r="130" spans="4:6" x14ac:dyDescent="0.3">
      <c r="D130"/>
      <c r="E130"/>
      <c r="F130"/>
    </row>
    <row r="131" spans="4:6" x14ac:dyDescent="0.3">
      <c r="D131"/>
      <c r="E131"/>
      <c r="F131"/>
    </row>
    <row r="132" spans="4:6" x14ac:dyDescent="0.3">
      <c r="D132"/>
      <c r="E132"/>
      <c r="F132"/>
    </row>
    <row r="133" spans="4:6" x14ac:dyDescent="0.3">
      <c r="D133"/>
      <c r="E133"/>
      <c r="F133"/>
    </row>
    <row r="134" spans="4:6" x14ac:dyDescent="0.3">
      <c r="D134"/>
      <c r="E134"/>
      <c r="F134"/>
    </row>
    <row r="135" spans="4:6" x14ac:dyDescent="0.3">
      <c r="D135"/>
      <c r="E135"/>
      <c r="F135"/>
    </row>
    <row r="136" spans="4:6" x14ac:dyDescent="0.3">
      <c r="D136"/>
      <c r="E136"/>
      <c r="F136"/>
    </row>
    <row r="137" spans="4:6" x14ac:dyDescent="0.3">
      <c r="D137"/>
      <c r="E137"/>
      <c r="F137"/>
    </row>
    <row r="138" spans="4:6" x14ac:dyDescent="0.3">
      <c r="D138"/>
      <c r="E138"/>
      <c r="F138"/>
    </row>
    <row r="139" spans="4:6" x14ac:dyDescent="0.3">
      <c r="D139"/>
      <c r="E139"/>
      <c r="F139"/>
    </row>
    <row r="140" spans="4:6" x14ac:dyDescent="0.3">
      <c r="D140"/>
      <c r="E140"/>
      <c r="F140"/>
    </row>
    <row r="141" spans="4:6" x14ac:dyDescent="0.3">
      <c r="D141"/>
      <c r="E141"/>
      <c r="F141"/>
    </row>
    <row r="142" spans="4:6" x14ac:dyDescent="0.3">
      <c r="D142"/>
      <c r="E142"/>
      <c r="F142"/>
    </row>
    <row r="143" spans="4:6" x14ac:dyDescent="0.3">
      <c r="D143"/>
      <c r="E143"/>
      <c r="F143"/>
    </row>
    <row r="144" spans="4:6" x14ac:dyDescent="0.3">
      <c r="D144"/>
      <c r="E144"/>
      <c r="F144"/>
    </row>
    <row r="145" spans="4:6" x14ac:dyDescent="0.3">
      <c r="D145"/>
      <c r="E145"/>
      <c r="F145"/>
    </row>
    <row r="146" spans="4:6" x14ac:dyDescent="0.3">
      <c r="D146"/>
      <c r="E146"/>
      <c r="F146"/>
    </row>
    <row r="147" spans="4:6" x14ac:dyDescent="0.3">
      <c r="D147"/>
      <c r="E147"/>
      <c r="F147"/>
    </row>
    <row r="148" spans="4:6" x14ac:dyDescent="0.3">
      <c r="D148"/>
      <c r="E148"/>
      <c r="F148"/>
    </row>
    <row r="149" spans="4:6" x14ac:dyDescent="0.3">
      <c r="D149"/>
      <c r="E149"/>
      <c r="F149"/>
    </row>
    <row r="150" spans="4:6" x14ac:dyDescent="0.3">
      <c r="D150"/>
      <c r="E150"/>
      <c r="F150"/>
    </row>
    <row r="151" spans="4:6" x14ac:dyDescent="0.3">
      <c r="D151"/>
      <c r="E151"/>
      <c r="F151"/>
    </row>
    <row r="152" spans="4:6" x14ac:dyDescent="0.3">
      <c r="D152"/>
      <c r="E152"/>
      <c r="F152"/>
    </row>
    <row r="153" spans="4:6" x14ac:dyDescent="0.3">
      <c r="D153"/>
      <c r="E153"/>
      <c r="F153"/>
    </row>
    <row r="154" spans="4:6" x14ac:dyDescent="0.3">
      <c r="D154"/>
      <c r="E154"/>
      <c r="F154"/>
    </row>
    <row r="155" spans="4:6" x14ac:dyDescent="0.3">
      <c r="D155"/>
      <c r="E155"/>
      <c r="F155"/>
    </row>
    <row r="156" spans="4:6" x14ac:dyDescent="0.3">
      <c r="D156"/>
      <c r="E156"/>
      <c r="F156"/>
    </row>
    <row r="157" spans="4:6" x14ac:dyDescent="0.3">
      <c r="D157"/>
      <c r="E157"/>
      <c r="F157"/>
    </row>
    <row r="158" spans="4:6" x14ac:dyDescent="0.3">
      <c r="D158"/>
      <c r="E158"/>
      <c r="F158"/>
    </row>
    <row r="159" spans="4:6" x14ac:dyDescent="0.3">
      <c r="D159"/>
      <c r="E159"/>
      <c r="F159"/>
    </row>
    <row r="160" spans="4:6" x14ac:dyDescent="0.3">
      <c r="D160"/>
      <c r="E160"/>
      <c r="F160"/>
    </row>
    <row r="161" spans="4:6" x14ac:dyDescent="0.3">
      <c r="D161"/>
      <c r="E161"/>
      <c r="F161"/>
    </row>
    <row r="162" spans="4:6" x14ac:dyDescent="0.3">
      <c r="D162"/>
      <c r="E162"/>
      <c r="F162"/>
    </row>
    <row r="163" spans="4:6" x14ac:dyDescent="0.3">
      <c r="D163"/>
      <c r="E163"/>
      <c r="F163"/>
    </row>
    <row r="164" spans="4:6" x14ac:dyDescent="0.3">
      <c r="D164"/>
      <c r="E164"/>
      <c r="F164"/>
    </row>
    <row r="165" spans="4:6" x14ac:dyDescent="0.3">
      <c r="D165"/>
      <c r="E165"/>
      <c r="F165"/>
    </row>
    <row r="166" spans="4:6" x14ac:dyDescent="0.3">
      <c r="D166"/>
      <c r="E166"/>
      <c r="F166"/>
    </row>
    <row r="167" spans="4:6" x14ac:dyDescent="0.3">
      <c r="D167"/>
      <c r="E167"/>
      <c r="F167"/>
    </row>
    <row r="168" spans="4:6" x14ac:dyDescent="0.3">
      <c r="D168"/>
      <c r="E168"/>
      <c r="F168"/>
    </row>
    <row r="169" spans="4:6" x14ac:dyDescent="0.3">
      <c r="D169"/>
      <c r="E169"/>
      <c r="F169"/>
    </row>
    <row r="170" spans="4:6" x14ac:dyDescent="0.3">
      <c r="D170"/>
      <c r="E170"/>
      <c r="F170"/>
    </row>
    <row r="171" spans="4:6" x14ac:dyDescent="0.3">
      <c r="D171"/>
      <c r="E171"/>
      <c r="F171"/>
    </row>
    <row r="172" spans="4:6" x14ac:dyDescent="0.3">
      <c r="D172"/>
      <c r="E172"/>
      <c r="F172"/>
    </row>
    <row r="173" spans="4:6" x14ac:dyDescent="0.3">
      <c r="D173"/>
      <c r="E173"/>
      <c r="F173"/>
    </row>
    <row r="174" spans="4:6" x14ac:dyDescent="0.3">
      <c r="D174"/>
      <c r="E174"/>
      <c r="F174"/>
    </row>
    <row r="179" spans="4:6" x14ac:dyDescent="0.3">
      <c r="D179"/>
      <c r="E179"/>
      <c r="F179"/>
    </row>
    <row r="180" spans="4:6" x14ac:dyDescent="0.3">
      <c r="D180"/>
      <c r="E180"/>
      <c r="F180"/>
    </row>
    <row r="181" spans="4:6" x14ac:dyDescent="0.3">
      <c r="D181"/>
      <c r="E181"/>
      <c r="F181"/>
    </row>
    <row r="182" spans="4:6" x14ac:dyDescent="0.3">
      <c r="D182"/>
      <c r="E182"/>
      <c r="F182"/>
    </row>
    <row r="183" spans="4:6" x14ac:dyDescent="0.3">
      <c r="D183"/>
      <c r="E183"/>
      <c r="F183"/>
    </row>
    <row r="184" spans="4:6" x14ac:dyDescent="0.3">
      <c r="D184"/>
      <c r="E184"/>
      <c r="F184"/>
    </row>
    <row r="185" spans="4:6" x14ac:dyDescent="0.3">
      <c r="D185"/>
      <c r="E185"/>
      <c r="F185"/>
    </row>
    <row r="186" spans="4:6" x14ac:dyDescent="0.3">
      <c r="D186"/>
      <c r="E186"/>
      <c r="F186"/>
    </row>
    <row r="187" spans="4:6" x14ac:dyDescent="0.3">
      <c r="D187"/>
      <c r="E187"/>
      <c r="F187"/>
    </row>
    <row r="188" spans="4:6" x14ac:dyDescent="0.3">
      <c r="D188"/>
      <c r="E188"/>
      <c r="F188"/>
    </row>
    <row r="189" spans="4:6" x14ac:dyDescent="0.3">
      <c r="D189"/>
      <c r="E189"/>
      <c r="F189"/>
    </row>
    <row r="190" spans="4:6" x14ac:dyDescent="0.3">
      <c r="D190"/>
      <c r="E190"/>
      <c r="F190"/>
    </row>
    <row r="191" spans="4:6" x14ac:dyDescent="0.3">
      <c r="D191"/>
      <c r="E191"/>
      <c r="F191"/>
    </row>
    <row r="192" spans="4:6" x14ac:dyDescent="0.3">
      <c r="D192"/>
      <c r="E192"/>
      <c r="F192"/>
    </row>
    <row r="193" spans="4:6" x14ac:dyDescent="0.3">
      <c r="D193"/>
      <c r="E193"/>
      <c r="F193"/>
    </row>
    <row r="194" spans="4:6" x14ac:dyDescent="0.3">
      <c r="D194"/>
      <c r="E194"/>
      <c r="F194"/>
    </row>
    <row r="195" spans="4:6" x14ac:dyDescent="0.3">
      <c r="D195"/>
      <c r="E195"/>
      <c r="F195"/>
    </row>
    <row r="196" spans="4:6" x14ac:dyDescent="0.3">
      <c r="D196"/>
      <c r="E196"/>
      <c r="F196"/>
    </row>
    <row r="197" spans="4:6" x14ac:dyDescent="0.3">
      <c r="D197"/>
      <c r="E197"/>
      <c r="F197"/>
    </row>
    <row r="198" spans="4:6" x14ac:dyDescent="0.3">
      <c r="D198"/>
      <c r="E198"/>
      <c r="F198"/>
    </row>
    <row r="199" spans="4:6" x14ac:dyDescent="0.3">
      <c r="D199"/>
      <c r="E199"/>
      <c r="F199"/>
    </row>
    <row r="200" spans="4:6" x14ac:dyDescent="0.3">
      <c r="D200"/>
      <c r="E200"/>
      <c r="F200"/>
    </row>
    <row r="201" spans="4:6" x14ac:dyDescent="0.3">
      <c r="D201"/>
      <c r="E201"/>
      <c r="F201"/>
    </row>
    <row r="202" spans="4:6" x14ac:dyDescent="0.3">
      <c r="D202"/>
      <c r="E202"/>
      <c r="F202"/>
    </row>
    <row r="203" spans="4:6" x14ac:dyDescent="0.3">
      <c r="D203"/>
      <c r="E203"/>
      <c r="F203"/>
    </row>
    <row r="204" spans="4:6" x14ac:dyDescent="0.3">
      <c r="D204"/>
      <c r="E204"/>
      <c r="F204"/>
    </row>
    <row r="205" spans="4:6" x14ac:dyDescent="0.3">
      <c r="D205"/>
      <c r="E205"/>
      <c r="F205"/>
    </row>
    <row r="206" spans="4:6" x14ac:dyDescent="0.3">
      <c r="D206"/>
      <c r="E206"/>
      <c r="F206"/>
    </row>
    <row r="207" spans="4:6" x14ac:dyDescent="0.3">
      <c r="D207"/>
      <c r="E207"/>
      <c r="F207"/>
    </row>
    <row r="208" spans="4:6" x14ac:dyDescent="0.3">
      <c r="D208"/>
      <c r="E208"/>
      <c r="F208"/>
    </row>
    <row r="209" spans="4:6" x14ac:dyDescent="0.3">
      <c r="D209"/>
      <c r="E209"/>
      <c r="F209"/>
    </row>
    <row r="210" spans="4:6" x14ac:dyDescent="0.3">
      <c r="D210"/>
      <c r="E210"/>
      <c r="F210"/>
    </row>
    <row r="211" spans="4:6" x14ac:dyDescent="0.3">
      <c r="D211"/>
      <c r="E211"/>
      <c r="F211"/>
    </row>
    <row r="212" spans="4:6" x14ac:dyDescent="0.3">
      <c r="D212"/>
      <c r="E212"/>
      <c r="F212"/>
    </row>
    <row r="213" spans="4:6" x14ac:dyDescent="0.3">
      <c r="D213"/>
      <c r="E213"/>
      <c r="F213"/>
    </row>
    <row r="214" spans="4:6" x14ac:dyDescent="0.3">
      <c r="D214"/>
      <c r="E214"/>
      <c r="F214"/>
    </row>
    <row r="215" spans="4:6" x14ac:dyDescent="0.3">
      <c r="D215"/>
      <c r="E215"/>
      <c r="F215"/>
    </row>
    <row r="216" spans="4:6" x14ac:dyDescent="0.3">
      <c r="D216"/>
      <c r="E216"/>
      <c r="F216"/>
    </row>
    <row r="217" spans="4:6" x14ac:dyDescent="0.3">
      <c r="D217"/>
      <c r="E217"/>
      <c r="F217"/>
    </row>
    <row r="218" spans="4:6" x14ac:dyDescent="0.3">
      <c r="D218"/>
      <c r="E218"/>
      <c r="F218"/>
    </row>
    <row r="219" spans="4:6" x14ac:dyDescent="0.3">
      <c r="D219"/>
      <c r="E219"/>
      <c r="F219"/>
    </row>
    <row r="220" spans="4:6" x14ac:dyDescent="0.3">
      <c r="D220"/>
      <c r="E220"/>
      <c r="F220"/>
    </row>
    <row r="221" spans="4:6" x14ac:dyDescent="0.3">
      <c r="D221"/>
      <c r="E221"/>
      <c r="F221"/>
    </row>
    <row r="222" spans="4:6" x14ac:dyDescent="0.3">
      <c r="D222"/>
      <c r="E222"/>
      <c r="F222"/>
    </row>
    <row r="223" spans="4:6" x14ac:dyDescent="0.3">
      <c r="D223"/>
      <c r="E223"/>
      <c r="F223"/>
    </row>
    <row r="224" spans="4:6" x14ac:dyDescent="0.3">
      <c r="D224"/>
      <c r="E224"/>
      <c r="F224"/>
    </row>
    <row r="225" spans="4:6" x14ac:dyDescent="0.3">
      <c r="D225"/>
      <c r="E225"/>
      <c r="F225"/>
    </row>
    <row r="226" spans="4:6" x14ac:dyDescent="0.3">
      <c r="D226"/>
      <c r="E226"/>
      <c r="F226"/>
    </row>
    <row r="227" spans="4:6" x14ac:dyDescent="0.3">
      <c r="D227"/>
      <c r="E227"/>
      <c r="F227"/>
    </row>
    <row r="228" spans="4:6" x14ac:dyDescent="0.3">
      <c r="D228"/>
      <c r="E228"/>
      <c r="F228"/>
    </row>
    <row r="229" spans="4:6" x14ac:dyDescent="0.3">
      <c r="D229"/>
      <c r="E229"/>
      <c r="F229"/>
    </row>
    <row r="230" spans="4:6" x14ac:dyDescent="0.3">
      <c r="D230"/>
      <c r="E230"/>
      <c r="F230"/>
    </row>
    <row r="231" spans="4:6" x14ac:dyDescent="0.3">
      <c r="D231"/>
      <c r="E231"/>
      <c r="F231"/>
    </row>
    <row r="232" spans="4:6" x14ac:dyDescent="0.3">
      <c r="D232"/>
      <c r="E232"/>
      <c r="F232"/>
    </row>
    <row r="233" spans="4:6" x14ac:dyDescent="0.3">
      <c r="D233"/>
      <c r="E233"/>
      <c r="F233"/>
    </row>
    <row r="234" spans="4:6" x14ac:dyDescent="0.3">
      <c r="D234"/>
      <c r="E234"/>
      <c r="F234"/>
    </row>
    <row r="235" spans="4:6" x14ac:dyDescent="0.3">
      <c r="D235"/>
      <c r="E235"/>
      <c r="F235"/>
    </row>
    <row r="236" spans="4:6" x14ac:dyDescent="0.3">
      <c r="D236"/>
      <c r="E236"/>
      <c r="F236"/>
    </row>
    <row r="237" spans="4:6" x14ac:dyDescent="0.3">
      <c r="D237"/>
      <c r="E237"/>
      <c r="F237"/>
    </row>
    <row r="238" spans="4:6" x14ac:dyDescent="0.3">
      <c r="D238"/>
      <c r="E238"/>
      <c r="F238"/>
    </row>
    <row r="239" spans="4:6" x14ac:dyDescent="0.3">
      <c r="D239"/>
      <c r="E239"/>
      <c r="F239"/>
    </row>
    <row r="240" spans="4:6" x14ac:dyDescent="0.3">
      <c r="D240"/>
      <c r="E240"/>
      <c r="F240"/>
    </row>
    <row r="241" spans="4:6" x14ac:dyDescent="0.3">
      <c r="D241"/>
      <c r="E241"/>
      <c r="F241"/>
    </row>
    <row r="242" spans="4:6" x14ac:dyDescent="0.3">
      <c r="D242"/>
      <c r="E242"/>
      <c r="F242"/>
    </row>
    <row r="243" spans="4:6" x14ac:dyDescent="0.3">
      <c r="D243"/>
      <c r="E243"/>
      <c r="F243"/>
    </row>
    <row r="244" spans="4:6" x14ac:dyDescent="0.3">
      <c r="D244"/>
      <c r="E244"/>
      <c r="F244"/>
    </row>
    <row r="245" spans="4:6" x14ac:dyDescent="0.3">
      <c r="D245"/>
      <c r="E245"/>
      <c r="F245"/>
    </row>
    <row r="246" spans="4:6" x14ac:dyDescent="0.3">
      <c r="D246"/>
      <c r="E246"/>
      <c r="F246"/>
    </row>
    <row r="247" spans="4:6" x14ac:dyDescent="0.3">
      <c r="D247"/>
      <c r="E247"/>
      <c r="F247"/>
    </row>
    <row r="248" spans="4:6" x14ac:dyDescent="0.3">
      <c r="D248"/>
      <c r="E248"/>
      <c r="F248"/>
    </row>
    <row r="249" spans="4:6" x14ac:dyDescent="0.3">
      <c r="D249"/>
      <c r="E249"/>
      <c r="F249"/>
    </row>
    <row r="250" spans="4:6" x14ac:dyDescent="0.3">
      <c r="D250"/>
      <c r="E250"/>
      <c r="F250"/>
    </row>
    <row r="251" spans="4:6" x14ac:dyDescent="0.3">
      <c r="D251"/>
      <c r="E251"/>
      <c r="F251"/>
    </row>
    <row r="252" spans="4:6" x14ac:dyDescent="0.3">
      <c r="D252"/>
      <c r="E252"/>
      <c r="F252"/>
    </row>
    <row r="253" spans="4:6" x14ac:dyDescent="0.3">
      <c r="D253"/>
      <c r="E253"/>
      <c r="F253"/>
    </row>
    <row r="254" spans="4:6" x14ac:dyDescent="0.3">
      <c r="D254"/>
      <c r="E254"/>
      <c r="F254"/>
    </row>
    <row r="255" spans="4:6" x14ac:dyDescent="0.3">
      <c r="D255"/>
      <c r="E255"/>
      <c r="F255"/>
    </row>
    <row r="256" spans="4:6" x14ac:dyDescent="0.3">
      <c r="D256"/>
      <c r="E256"/>
      <c r="F256"/>
    </row>
    <row r="257" spans="4:6" x14ac:dyDescent="0.3">
      <c r="D257"/>
      <c r="E257"/>
      <c r="F257"/>
    </row>
    <row r="258" spans="4:6" x14ac:dyDescent="0.3">
      <c r="D258"/>
      <c r="E258"/>
      <c r="F258"/>
    </row>
    <row r="259" spans="4:6" x14ac:dyDescent="0.3">
      <c r="D259"/>
      <c r="E259"/>
      <c r="F259"/>
    </row>
    <row r="260" spans="4:6" x14ac:dyDescent="0.3">
      <c r="D260"/>
      <c r="E260"/>
      <c r="F260"/>
    </row>
    <row r="261" spans="4:6" x14ac:dyDescent="0.3">
      <c r="D261"/>
      <c r="E261"/>
      <c r="F261"/>
    </row>
    <row r="262" spans="4:6" x14ac:dyDescent="0.3">
      <c r="D262"/>
      <c r="E262"/>
      <c r="F262"/>
    </row>
    <row r="263" spans="4:6" x14ac:dyDescent="0.3">
      <c r="D263"/>
      <c r="E263"/>
      <c r="F263"/>
    </row>
    <row r="264" spans="4:6" x14ac:dyDescent="0.3">
      <c r="D264"/>
      <c r="E264"/>
      <c r="F264"/>
    </row>
    <row r="265" spans="4:6" x14ac:dyDescent="0.3">
      <c r="D265"/>
      <c r="E265"/>
      <c r="F265"/>
    </row>
    <row r="266" spans="4:6" x14ac:dyDescent="0.3">
      <c r="D266"/>
      <c r="E266"/>
      <c r="F266"/>
    </row>
    <row r="267" spans="4:6" x14ac:dyDescent="0.3">
      <c r="D267"/>
      <c r="E267"/>
      <c r="F267"/>
    </row>
    <row r="268" spans="4:6" x14ac:dyDescent="0.3">
      <c r="D268"/>
      <c r="E268"/>
      <c r="F268"/>
    </row>
    <row r="269" spans="4:6" x14ac:dyDescent="0.3">
      <c r="D269"/>
      <c r="E269"/>
      <c r="F269"/>
    </row>
    <row r="270" spans="4:6" x14ac:dyDescent="0.3">
      <c r="D270"/>
      <c r="E270"/>
      <c r="F270"/>
    </row>
    <row r="271" spans="4:6" x14ac:dyDescent="0.3">
      <c r="D271"/>
      <c r="E271"/>
      <c r="F271"/>
    </row>
    <row r="272" spans="4:6" x14ac:dyDescent="0.3">
      <c r="D272"/>
      <c r="E272"/>
      <c r="F272"/>
    </row>
    <row r="273" spans="4:6" x14ac:dyDescent="0.3">
      <c r="D273"/>
      <c r="E273"/>
      <c r="F273"/>
    </row>
    <row r="274" spans="4:6" x14ac:dyDescent="0.3">
      <c r="D274"/>
      <c r="E274"/>
      <c r="F274"/>
    </row>
    <row r="275" spans="4:6" x14ac:dyDescent="0.3">
      <c r="D275"/>
      <c r="E275"/>
      <c r="F275"/>
    </row>
    <row r="276" spans="4:6" x14ac:dyDescent="0.3">
      <c r="D276"/>
      <c r="E276"/>
      <c r="F276"/>
    </row>
    <row r="277" spans="4:6" x14ac:dyDescent="0.3">
      <c r="D277"/>
      <c r="E277"/>
      <c r="F277"/>
    </row>
    <row r="278" spans="4:6" x14ac:dyDescent="0.3">
      <c r="D278"/>
      <c r="E278"/>
      <c r="F278"/>
    </row>
    <row r="279" spans="4:6" x14ac:dyDescent="0.3">
      <c r="D279"/>
      <c r="E279"/>
      <c r="F279"/>
    </row>
    <row r="280" spans="4:6" x14ac:dyDescent="0.3">
      <c r="D280"/>
      <c r="E280"/>
      <c r="F280"/>
    </row>
    <row r="281" spans="4:6" x14ac:dyDescent="0.3">
      <c r="D281"/>
      <c r="E281"/>
      <c r="F281"/>
    </row>
    <row r="282" spans="4:6" x14ac:dyDescent="0.3">
      <c r="D282"/>
      <c r="E282"/>
      <c r="F282"/>
    </row>
    <row r="283" spans="4:6" x14ac:dyDescent="0.3">
      <c r="D283"/>
      <c r="E283"/>
      <c r="F283"/>
    </row>
    <row r="284" spans="4:6" x14ac:dyDescent="0.3">
      <c r="D284"/>
      <c r="E284"/>
      <c r="F284"/>
    </row>
    <row r="285" spans="4:6" x14ac:dyDescent="0.3">
      <c r="D285"/>
      <c r="E285"/>
      <c r="F285"/>
    </row>
    <row r="286" spans="4:6" x14ac:dyDescent="0.3">
      <c r="D286"/>
      <c r="E286"/>
      <c r="F286"/>
    </row>
    <row r="287" spans="4:6" x14ac:dyDescent="0.3">
      <c r="D287"/>
      <c r="E287"/>
      <c r="F287"/>
    </row>
    <row r="288" spans="4:6" x14ac:dyDescent="0.3">
      <c r="D288"/>
      <c r="E288"/>
      <c r="F288"/>
    </row>
    <row r="289" spans="4:6" x14ac:dyDescent="0.3">
      <c r="D289"/>
      <c r="E289"/>
      <c r="F289"/>
    </row>
    <row r="290" spans="4:6" x14ac:dyDescent="0.3">
      <c r="D290"/>
      <c r="E290"/>
      <c r="F290"/>
    </row>
    <row r="291" spans="4:6" x14ac:dyDescent="0.3">
      <c r="D291"/>
      <c r="E291"/>
      <c r="F291"/>
    </row>
    <row r="292" spans="4:6" x14ac:dyDescent="0.3">
      <c r="D292"/>
      <c r="E292"/>
      <c r="F292"/>
    </row>
    <row r="293" spans="4:6" x14ac:dyDescent="0.3">
      <c r="D293"/>
      <c r="E293"/>
      <c r="F293"/>
    </row>
    <row r="294" spans="4:6" x14ac:dyDescent="0.3">
      <c r="D294"/>
      <c r="E294"/>
      <c r="F294"/>
    </row>
    <row r="295" spans="4:6" x14ac:dyDescent="0.3">
      <c r="D295"/>
      <c r="E295"/>
      <c r="F295"/>
    </row>
    <row r="296" spans="4:6" x14ac:dyDescent="0.3">
      <c r="D296"/>
      <c r="E296"/>
      <c r="F296"/>
    </row>
    <row r="297" spans="4:6" x14ac:dyDescent="0.3">
      <c r="D297"/>
      <c r="E297"/>
      <c r="F297"/>
    </row>
    <row r="298" spans="4:6" x14ac:dyDescent="0.3">
      <c r="D298"/>
      <c r="E298"/>
      <c r="F298"/>
    </row>
    <row r="299" spans="4:6" x14ac:dyDescent="0.3">
      <c r="D299"/>
      <c r="E299"/>
      <c r="F299"/>
    </row>
    <row r="300" spans="4:6" x14ac:dyDescent="0.3">
      <c r="D300"/>
      <c r="E300"/>
      <c r="F300"/>
    </row>
    <row r="301" spans="4:6" x14ac:dyDescent="0.3">
      <c r="D301"/>
      <c r="E301"/>
      <c r="F301"/>
    </row>
    <row r="302" spans="4:6" x14ac:dyDescent="0.3">
      <c r="D302"/>
      <c r="E302"/>
      <c r="F302"/>
    </row>
    <row r="303" spans="4:6" x14ac:dyDescent="0.3">
      <c r="D303"/>
      <c r="E303"/>
      <c r="F303"/>
    </row>
    <row r="304" spans="4:6" x14ac:dyDescent="0.3">
      <c r="D304"/>
      <c r="E304"/>
      <c r="F304"/>
    </row>
    <row r="305" spans="4:6" x14ac:dyDescent="0.3">
      <c r="D305"/>
      <c r="E305"/>
      <c r="F305"/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B5872-5429-4CD3-859E-D9CF1B980084}">
  <dimension ref="A1:P75"/>
  <sheetViews>
    <sheetView workbookViewId="0">
      <selection activeCell="D4" sqref="D4"/>
    </sheetView>
  </sheetViews>
  <sheetFormatPr baseColWidth="10" defaultColWidth="9.109375" defaultRowHeight="14.4" x14ac:dyDescent="0.3"/>
  <cols>
    <col min="1" max="1" width="23.33203125" bestFit="1" customWidth="1"/>
    <col min="2" max="2" width="59.5546875" bestFit="1" customWidth="1"/>
    <col min="3" max="3" width="31.33203125" bestFit="1" customWidth="1"/>
    <col min="4" max="4" width="11.6640625" style="24" customWidth="1"/>
    <col min="5" max="6" width="11.6640625" style="25" customWidth="1"/>
    <col min="7" max="16" width="11.6640625" style="24" customWidth="1"/>
    <col min="17" max="17" width="10.33203125" customWidth="1"/>
  </cols>
  <sheetData>
    <row r="1" spans="1:16" ht="21" x14ac:dyDescent="0.4">
      <c r="D1" s="77">
        <v>2025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x14ac:dyDescent="0.3">
      <c r="A2" s="11" t="s">
        <v>20</v>
      </c>
      <c r="B2" s="12" t="s">
        <v>21</v>
      </c>
      <c r="C2" s="12" t="s">
        <v>22</v>
      </c>
      <c r="D2" s="19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9" t="s">
        <v>33</v>
      </c>
      <c r="O2" s="19" t="s">
        <v>34</v>
      </c>
      <c r="P2" s="20" t="s">
        <v>35</v>
      </c>
    </row>
    <row r="3" spans="1:16" x14ac:dyDescent="0.3">
      <c r="A3" s="13">
        <v>974761076</v>
      </c>
      <c r="B3" s="14" t="s">
        <v>240</v>
      </c>
      <c r="C3" s="14" t="s">
        <v>241</v>
      </c>
      <c r="D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" s="22">
        <f t="shared" ref="P3:P34" si="0">SUM(D3:O3)</f>
        <v>0</v>
      </c>
    </row>
    <row r="4" spans="1:16" x14ac:dyDescent="0.3">
      <c r="A4" s="13">
        <v>889640782</v>
      </c>
      <c r="B4" s="14" t="s">
        <v>242</v>
      </c>
      <c r="C4" s="14" t="s">
        <v>38</v>
      </c>
      <c r="D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6336952.4000000004</v>
      </c>
      <c r="E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5996738.2000000002</v>
      </c>
      <c r="F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5045243.5999999996</v>
      </c>
      <c r="G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" s="22">
        <f t="shared" si="0"/>
        <v>17378934.200000003</v>
      </c>
    </row>
    <row r="5" spans="1:16" x14ac:dyDescent="0.3">
      <c r="A5" s="13">
        <v>974761211</v>
      </c>
      <c r="B5" s="14" t="s">
        <v>243</v>
      </c>
      <c r="C5" s="14" t="s">
        <v>120</v>
      </c>
      <c r="D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3162</v>
      </c>
      <c r="E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2986</v>
      </c>
      <c r="F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3544</v>
      </c>
      <c r="G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" s="22">
        <f t="shared" si="0"/>
        <v>9692</v>
      </c>
    </row>
    <row r="6" spans="1:16" x14ac:dyDescent="0.3">
      <c r="A6" s="13">
        <v>920125298</v>
      </c>
      <c r="B6" s="14" t="s">
        <v>244</v>
      </c>
      <c r="C6" s="14" t="s">
        <v>245</v>
      </c>
      <c r="D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" s="22">
        <f t="shared" si="0"/>
        <v>0</v>
      </c>
    </row>
    <row r="7" spans="1:16" x14ac:dyDescent="0.3">
      <c r="A7" s="39"/>
      <c r="B7" s="14" t="s">
        <v>246</v>
      </c>
      <c r="C7" s="14" t="s">
        <v>181</v>
      </c>
      <c r="D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514</v>
      </c>
      <c r="E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439.8</v>
      </c>
      <c r="F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460.20000000000005</v>
      </c>
      <c r="G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" s="22">
        <f t="shared" si="0"/>
        <v>1414</v>
      </c>
    </row>
    <row r="8" spans="1:16" x14ac:dyDescent="0.3">
      <c r="A8" s="13">
        <v>986128433</v>
      </c>
      <c r="B8" s="14" t="s">
        <v>247</v>
      </c>
      <c r="C8" s="14" t="s">
        <v>123</v>
      </c>
      <c r="D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8" s="22">
        <f t="shared" si="0"/>
        <v>0</v>
      </c>
    </row>
    <row r="9" spans="1:16" x14ac:dyDescent="0.3">
      <c r="A9" s="39"/>
      <c r="B9" s="14" t="s">
        <v>248</v>
      </c>
      <c r="C9" s="14" t="s">
        <v>184</v>
      </c>
      <c r="D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693.40000000000009</v>
      </c>
      <c r="F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806.40000000000009</v>
      </c>
      <c r="G9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9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9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9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9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9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9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9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9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9" s="22">
        <f t="shared" si="0"/>
        <v>1499.8000000000002</v>
      </c>
    </row>
    <row r="10" spans="1:16" x14ac:dyDescent="0.3">
      <c r="A10" s="13">
        <v>964983291</v>
      </c>
      <c r="B10" s="14" t="s">
        <v>249</v>
      </c>
      <c r="C10" s="14" t="s">
        <v>250</v>
      </c>
      <c r="D1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0" s="22">
        <f t="shared" si="0"/>
        <v>0</v>
      </c>
    </row>
    <row r="11" spans="1:16" x14ac:dyDescent="0.3">
      <c r="A11" s="13">
        <v>974761467</v>
      </c>
      <c r="B11" s="14" t="s">
        <v>251</v>
      </c>
      <c r="C11" s="14" t="s">
        <v>126</v>
      </c>
      <c r="D1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496</v>
      </c>
      <c r="E1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592</v>
      </c>
      <c r="F1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670</v>
      </c>
      <c r="G1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1" s="22">
        <f t="shared" si="0"/>
        <v>1758</v>
      </c>
    </row>
    <row r="12" spans="1:16" x14ac:dyDescent="0.3">
      <c r="A12" s="13">
        <v>991825827</v>
      </c>
      <c r="B12" s="14" t="s">
        <v>252</v>
      </c>
      <c r="C12" s="14" t="s">
        <v>44</v>
      </c>
      <c r="D1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22443</v>
      </c>
      <c r="E1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14507.400000000001</v>
      </c>
      <c r="F1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12283.800000000001</v>
      </c>
      <c r="G1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2" s="22">
        <f t="shared" si="0"/>
        <v>49234.200000000004</v>
      </c>
    </row>
    <row r="13" spans="1:16" x14ac:dyDescent="0.3">
      <c r="A13" s="13">
        <v>974760223</v>
      </c>
      <c r="B13" s="14" t="s">
        <v>253</v>
      </c>
      <c r="C13" s="14" t="s">
        <v>47</v>
      </c>
      <c r="D1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131663</v>
      </c>
      <c r="E1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152533.79999999999</v>
      </c>
      <c r="F1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166846</v>
      </c>
      <c r="G1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3" s="22">
        <f t="shared" si="0"/>
        <v>451042.8</v>
      </c>
    </row>
    <row r="14" spans="1:16" x14ac:dyDescent="0.3">
      <c r="A14" s="39"/>
      <c r="B14" s="14" t="s">
        <v>254</v>
      </c>
      <c r="C14" s="14" t="s">
        <v>129</v>
      </c>
      <c r="D1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4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4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4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4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4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4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4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4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4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4" s="22">
        <f t="shared" si="0"/>
        <v>0</v>
      </c>
    </row>
    <row r="15" spans="1:16" x14ac:dyDescent="0.3">
      <c r="A15" s="13">
        <v>986252932</v>
      </c>
      <c r="B15" s="14" t="s">
        <v>255</v>
      </c>
      <c r="C15" s="14" t="s">
        <v>50</v>
      </c>
      <c r="D1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5" s="22">
        <f t="shared" si="0"/>
        <v>0</v>
      </c>
    </row>
    <row r="16" spans="1:16" x14ac:dyDescent="0.3">
      <c r="A16" s="13">
        <v>974760282</v>
      </c>
      <c r="B16" s="14" t="s">
        <v>256</v>
      </c>
      <c r="C16" s="14" t="s">
        <v>56</v>
      </c>
      <c r="D1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141</v>
      </c>
      <c r="E1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185</v>
      </c>
      <c r="F1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203.4</v>
      </c>
      <c r="G1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6" s="22">
        <f t="shared" si="0"/>
        <v>529.4</v>
      </c>
    </row>
    <row r="17" spans="1:16" x14ac:dyDescent="0.3">
      <c r="A17" s="13">
        <v>974760983</v>
      </c>
      <c r="B17" s="14" t="s">
        <v>257</v>
      </c>
      <c r="C17" s="14" t="s">
        <v>59</v>
      </c>
      <c r="D1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2450</v>
      </c>
      <c r="E1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2483.4</v>
      </c>
      <c r="F1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1165.6000000000001</v>
      </c>
      <c r="G1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7" s="22">
        <f t="shared" si="0"/>
        <v>6099</v>
      </c>
    </row>
    <row r="18" spans="1:16" x14ac:dyDescent="0.3">
      <c r="A18" s="13">
        <v>915925529</v>
      </c>
      <c r="B18" s="14" t="s">
        <v>258</v>
      </c>
      <c r="C18" s="14" t="s">
        <v>187</v>
      </c>
      <c r="D1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1751.8000000000002</v>
      </c>
      <c r="F1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770</v>
      </c>
      <c r="G1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8" s="22">
        <f t="shared" si="0"/>
        <v>2521.8000000000002</v>
      </c>
    </row>
    <row r="19" spans="1:16" x14ac:dyDescent="0.3">
      <c r="A19" s="13">
        <v>983609155</v>
      </c>
      <c r="B19" s="14" t="s">
        <v>131</v>
      </c>
      <c r="C19" s="14" t="s">
        <v>132</v>
      </c>
      <c r="D1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3287.8</v>
      </c>
      <c r="E1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3276</v>
      </c>
      <c r="F1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869.80000000000007</v>
      </c>
      <c r="G1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9" s="22">
        <f t="shared" si="0"/>
        <v>7433.6</v>
      </c>
    </row>
    <row r="20" spans="1:16" x14ac:dyDescent="0.3">
      <c r="A20" s="13">
        <v>987414502</v>
      </c>
      <c r="B20" s="14" t="s">
        <v>259</v>
      </c>
      <c r="C20" s="14" t="s">
        <v>135</v>
      </c>
      <c r="D2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2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2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0" s="22">
        <f t="shared" si="0"/>
        <v>0</v>
      </c>
    </row>
    <row r="21" spans="1:16" x14ac:dyDescent="0.3">
      <c r="A21" s="13">
        <v>840747972</v>
      </c>
      <c r="B21" s="14" t="s">
        <v>260</v>
      </c>
      <c r="C21" s="14" t="s">
        <v>62</v>
      </c>
      <c r="D2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5013</v>
      </c>
      <c r="E2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7085</v>
      </c>
      <c r="F2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3025</v>
      </c>
      <c r="G2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1" s="22">
        <f t="shared" si="0"/>
        <v>15123</v>
      </c>
    </row>
    <row r="22" spans="1:16" x14ac:dyDescent="0.3">
      <c r="A22" s="13">
        <v>971203420</v>
      </c>
      <c r="B22" s="14" t="s">
        <v>261</v>
      </c>
      <c r="C22" s="14" t="s">
        <v>138</v>
      </c>
      <c r="D2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14291.800000000001</v>
      </c>
      <c r="E2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14574.400000000001</v>
      </c>
      <c r="F2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10561.6</v>
      </c>
      <c r="G2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2" s="22">
        <f t="shared" si="0"/>
        <v>39427.800000000003</v>
      </c>
    </row>
    <row r="23" spans="1:16" x14ac:dyDescent="0.3">
      <c r="A23" s="13">
        <v>941856543</v>
      </c>
      <c r="B23" s="14" t="s">
        <v>262</v>
      </c>
      <c r="C23" s="14" t="s">
        <v>190</v>
      </c>
      <c r="D2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2560</v>
      </c>
      <c r="E2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2099.8000000000002</v>
      </c>
      <c r="F2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1341</v>
      </c>
      <c r="G2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3" s="22">
        <f t="shared" si="0"/>
        <v>6000.8</v>
      </c>
    </row>
    <row r="24" spans="1:16" x14ac:dyDescent="0.3">
      <c r="A24" s="13">
        <v>986105174</v>
      </c>
      <c r="B24" s="14" t="s">
        <v>263</v>
      </c>
      <c r="C24" s="14" t="s">
        <v>65</v>
      </c>
      <c r="D2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102638</v>
      </c>
      <c r="E2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52242</v>
      </c>
      <c r="F2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53783</v>
      </c>
      <c r="G2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4" s="22">
        <f t="shared" si="0"/>
        <v>208663</v>
      </c>
    </row>
    <row r="25" spans="1:16" x14ac:dyDescent="0.3">
      <c r="A25" s="13">
        <v>997005562</v>
      </c>
      <c r="B25" s="14" t="s">
        <v>264</v>
      </c>
      <c r="C25" s="14" t="s">
        <v>141</v>
      </c>
      <c r="D2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58</v>
      </c>
      <c r="E2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38</v>
      </c>
      <c r="F2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20</v>
      </c>
      <c r="G2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5" s="22">
        <f t="shared" si="0"/>
        <v>116</v>
      </c>
    </row>
    <row r="26" spans="1:16" x14ac:dyDescent="0.3">
      <c r="A26" s="13">
        <v>983544622</v>
      </c>
      <c r="B26" s="14" t="s">
        <v>265</v>
      </c>
      <c r="C26" s="14" t="s">
        <v>68</v>
      </c>
      <c r="D2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41475.4</v>
      </c>
      <c r="E2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38372.800000000003</v>
      </c>
      <c r="F2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58724.800000000003</v>
      </c>
      <c r="G2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6" s="22">
        <f t="shared" si="0"/>
        <v>138573</v>
      </c>
    </row>
    <row r="27" spans="1:16" x14ac:dyDescent="0.3">
      <c r="A27" s="13">
        <v>942114184</v>
      </c>
      <c r="B27" s="14" t="s">
        <v>266</v>
      </c>
      <c r="C27" s="14" t="s">
        <v>193</v>
      </c>
      <c r="D2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25912.800000000003</v>
      </c>
      <c r="E2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11876.2</v>
      </c>
      <c r="F2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9724.4</v>
      </c>
      <c r="G2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7" s="22">
        <f t="shared" si="0"/>
        <v>47513.4</v>
      </c>
    </row>
    <row r="28" spans="1:16" x14ac:dyDescent="0.3">
      <c r="A28" s="13">
        <v>985359385</v>
      </c>
      <c r="B28" s="14" t="s">
        <v>267</v>
      </c>
      <c r="C28" s="14" t="s">
        <v>196</v>
      </c>
      <c r="D2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808.6</v>
      </c>
      <c r="E2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713</v>
      </c>
      <c r="F2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239.4</v>
      </c>
      <c r="G2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8" s="22">
        <f t="shared" si="0"/>
        <v>1761</v>
      </c>
    </row>
    <row r="29" spans="1:16" x14ac:dyDescent="0.3">
      <c r="A29" s="39"/>
      <c r="B29" s="14" t="s">
        <v>268</v>
      </c>
      <c r="C29" s="14" t="s">
        <v>199</v>
      </c>
      <c r="D2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2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365.20000000000005</v>
      </c>
      <c r="F2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416.40000000000003</v>
      </c>
      <c r="G29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9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9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9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9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9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9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9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9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9" s="22">
        <f t="shared" si="0"/>
        <v>781.60000000000014</v>
      </c>
    </row>
    <row r="30" spans="1:16" x14ac:dyDescent="0.3">
      <c r="A30" s="13">
        <v>971032146</v>
      </c>
      <c r="B30" s="14" t="s">
        <v>269</v>
      </c>
      <c r="C30" s="14" t="s">
        <v>71</v>
      </c>
      <c r="D3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643427</v>
      </c>
      <c r="E3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774996</v>
      </c>
      <c r="F3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539792.4</v>
      </c>
      <c r="G3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0" s="22">
        <f t="shared" si="0"/>
        <v>1958215.4</v>
      </c>
    </row>
    <row r="31" spans="1:16" x14ac:dyDescent="0.3">
      <c r="A31" s="13">
        <v>874783242</v>
      </c>
      <c r="B31" s="14" t="s">
        <v>270</v>
      </c>
      <c r="C31" s="14" t="s">
        <v>77</v>
      </c>
      <c r="D3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1" s="22">
        <f t="shared" si="0"/>
        <v>0</v>
      </c>
    </row>
    <row r="32" spans="1:16" x14ac:dyDescent="0.3">
      <c r="A32" s="13">
        <v>981544315</v>
      </c>
      <c r="B32" s="14" t="s">
        <v>271</v>
      </c>
      <c r="C32" s="14" t="s">
        <v>80</v>
      </c>
      <c r="D3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6106.6</v>
      </c>
      <c r="E3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2861.8</v>
      </c>
      <c r="F3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2665.2000000000003</v>
      </c>
      <c r="G3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2" s="22">
        <f t="shared" si="0"/>
        <v>11633.600000000002</v>
      </c>
    </row>
    <row r="33" spans="1:16" x14ac:dyDescent="0.3">
      <c r="A33" s="13">
        <v>820710592</v>
      </c>
      <c r="B33" s="14" t="s">
        <v>272</v>
      </c>
      <c r="C33" s="14" t="s">
        <v>273</v>
      </c>
      <c r="D3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3" s="22">
        <f t="shared" si="0"/>
        <v>0</v>
      </c>
    </row>
    <row r="34" spans="1:16" x14ac:dyDescent="0.3">
      <c r="A34" s="13">
        <v>982391490</v>
      </c>
      <c r="B34" s="14" t="s">
        <v>274</v>
      </c>
      <c r="C34" s="14" t="s">
        <v>144</v>
      </c>
      <c r="D3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498.40000000000003</v>
      </c>
      <c r="E3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1260</v>
      </c>
      <c r="F3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917.4</v>
      </c>
      <c r="G3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4" s="22">
        <f t="shared" si="0"/>
        <v>2675.8</v>
      </c>
    </row>
    <row r="35" spans="1:16" x14ac:dyDescent="0.3">
      <c r="A35" s="13">
        <v>981105516</v>
      </c>
      <c r="B35" s="14" t="s">
        <v>275</v>
      </c>
      <c r="C35" s="14" t="s">
        <v>147</v>
      </c>
      <c r="D3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5" s="22">
        <f t="shared" ref="P35:P66" si="1">SUM(D35:O35)</f>
        <v>0</v>
      </c>
    </row>
    <row r="36" spans="1:16" x14ac:dyDescent="0.3">
      <c r="A36" s="13">
        <v>985399077</v>
      </c>
      <c r="B36" s="14" t="s">
        <v>276</v>
      </c>
      <c r="C36" s="14" t="s">
        <v>150</v>
      </c>
      <c r="D3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3583</v>
      </c>
      <c r="E3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3877.8</v>
      </c>
      <c r="F3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3117.8</v>
      </c>
      <c r="G3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6" s="22">
        <f t="shared" si="1"/>
        <v>10578.6</v>
      </c>
    </row>
    <row r="37" spans="1:16" x14ac:dyDescent="0.3">
      <c r="A37" s="13">
        <v>957387969</v>
      </c>
      <c r="B37" s="14" t="s">
        <v>201</v>
      </c>
      <c r="C37" s="14" t="s">
        <v>202</v>
      </c>
      <c r="D3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23.8</v>
      </c>
      <c r="E3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7.6000000000000005</v>
      </c>
      <c r="F3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22.200000000000003</v>
      </c>
      <c r="G3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7" s="22">
        <f t="shared" si="1"/>
        <v>53.600000000000009</v>
      </c>
    </row>
    <row r="38" spans="1:16" x14ac:dyDescent="0.3">
      <c r="A38" s="13">
        <v>999601391</v>
      </c>
      <c r="B38" s="14" t="s">
        <v>277</v>
      </c>
      <c r="C38" s="14" t="s">
        <v>278</v>
      </c>
      <c r="D3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108744.20000000001</v>
      </c>
      <c r="E3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33956</v>
      </c>
      <c r="F3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26717</v>
      </c>
      <c r="G3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8" s="22">
        <f t="shared" si="1"/>
        <v>169417.2</v>
      </c>
    </row>
    <row r="39" spans="1:16" x14ac:dyDescent="0.3">
      <c r="A39" s="13">
        <v>974446871</v>
      </c>
      <c r="B39" s="14" t="s">
        <v>279</v>
      </c>
      <c r="C39" s="14" t="s">
        <v>280</v>
      </c>
      <c r="D3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378.8</v>
      </c>
      <c r="E3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312</v>
      </c>
      <c r="F3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484</v>
      </c>
      <c r="G3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9" s="22">
        <f t="shared" si="1"/>
        <v>1174.8</v>
      </c>
    </row>
    <row r="40" spans="1:16" x14ac:dyDescent="0.3">
      <c r="A40" s="13">
        <v>985165262</v>
      </c>
      <c r="B40" s="14" t="s">
        <v>281</v>
      </c>
      <c r="C40" s="14" t="s">
        <v>282</v>
      </c>
      <c r="D4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0" s="22">
        <f t="shared" si="1"/>
        <v>0</v>
      </c>
    </row>
    <row r="41" spans="1:16" x14ac:dyDescent="0.3">
      <c r="A41" s="13">
        <v>976029100</v>
      </c>
      <c r="B41" s="14" t="s">
        <v>283</v>
      </c>
      <c r="C41" s="14" t="s">
        <v>284</v>
      </c>
      <c r="D4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1" s="22">
        <f t="shared" si="1"/>
        <v>0</v>
      </c>
    </row>
    <row r="42" spans="1:16" x14ac:dyDescent="0.3">
      <c r="A42" s="13">
        <v>985042667</v>
      </c>
      <c r="B42" s="14" t="s">
        <v>285</v>
      </c>
      <c r="C42" s="14" t="s">
        <v>211</v>
      </c>
      <c r="D4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2" s="22">
        <f t="shared" si="1"/>
        <v>0</v>
      </c>
    </row>
    <row r="43" spans="1:16" x14ac:dyDescent="0.3">
      <c r="A43" s="13">
        <v>970205039</v>
      </c>
      <c r="B43" s="14" t="s">
        <v>286</v>
      </c>
      <c r="C43" s="14" t="s">
        <v>214</v>
      </c>
      <c r="D4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290</v>
      </c>
      <c r="E4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349.6</v>
      </c>
      <c r="F4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563.20000000000005</v>
      </c>
      <c r="G4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3" s="22">
        <f t="shared" si="1"/>
        <v>1202.8000000000002</v>
      </c>
    </row>
    <row r="44" spans="1:16" x14ac:dyDescent="0.3">
      <c r="A44" s="13">
        <v>994598759</v>
      </c>
      <c r="B44" s="14" t="s">
        <v>287</v>
      </c>
      <c r="C44" s="14" t="s">
        <v>217</v>
      </c>
      <c r="D4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14468.2</v>
      </c>
      <c r="E4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9384.2000000000007</v>
      </c>
      <c r="F4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6907.8</v>
      </c>
      <c r="G4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4" s="22">
        <f t="shared" si="1"/>
        <v>30760.2</v>
      </c>
    </row>
    <row r="45" spans="1:16" x14ac:dyDescent="0.3">
      <c r="A45" s="13">
        <v>971527412</v>
      </c>
      <c r="B45" s="14" t="s">
        <v>288</v>
      </c>
      <c r="C45" s="14" t="s">
        <v>74</v>
      </c>
      <c r="D4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2213</v>
      </c>
      <c r="E4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1756</v>
      </c>
      <c r="F4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2682</v>
      </c>
      <c r="G4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5" s="22">
        <f t="shared" si="1"/>
        <v>6651</v>
      </c>
    </row>
    <row r="46" spans="1:16" x14ac:dyDescent="0.3">
      <c r="A46" s="13">
        <v>984936923</v>
      </c>
      <c r="B46" s="14" t="s">
        <v>289</v>
      </c>
      <c r="C46" s="14" t="s">
        <v>83</v>
      </c>
      <c r="D4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</v>
      </c>
      <c r="E4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</v>
      </c>
      <c r="F4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</v>
      </c>
      <c r="G4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6" s="22">
        <f t="shared" si="1"/>
        <v>8</v>
      </c>
    </row>
    <row r="47" spans="1:16" x14ac:dyDescent="0.3">
      <c r="A47" s="65">
        <v>998283914</v>
      </c>
      <c r="B47" s="14" t="s">
        <v>152</v>
      </c>
      <c r="C47" s="14" t="s">
        <v>153</v>
      </c>
      <c r="D4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372</v>
      </c>
      <c r="E4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296</v>
      </c>
      <c r="F4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336</v>
      </c>
      <c r="G47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7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7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7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7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7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7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7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7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7" s="22">
        <f t="shared" si="1"/>
        <v>1004</v>
      </c>
    </row>
    <row r="48" spans="1:16" x14ac:dyDescent="0.3">
      <c r="A48" s="13">
        <v>870917732</v>
      </c>
      <c r="B48" s="14" t="s">
        <v>290</v>
      </c>
      <c r="C48" s="14" t="s">
        <v>220</v>
      </c>
      <c r="D4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8" s="22">
        <f t="shared" si="1"/>
        <v>0</v>
      </c>
    </row>
    <row r="49" spans="1:16" x14ac:dyDescent="0.3">
      <c r="A49" s="13">
        <v>971183675</v>
      </c>
      <c r="B49" s="14" t="s">
        <v>291</v>
      </c>
      <c r="C49" s="14" t="s">
        <v>156</v>
      </c>
      <c r="D4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48335.8</v>
      </c>
      <c r="E4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69490.400000000009</v>
      </c>
      <c r="F4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97504.400000000009</v>
      </c>
      <c r="G4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9" s="22">
        <f t="shared" si="1"/>
        <v>215330.60000000003</v>
      </c>
    </row>
    <row r="50" spans="1:16" x14ac:dyDescent="0.3">
      <c r="A50" s="13">
        <v>971526157</v>
      </c>
      <c r="B50" s="14" t="s">
        <v>292</v>
      </c>
      <c r="C50" s="14" t="s">
        <v>86</v>
      </c>
      <c r="D5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7466.8</v>
      </c>
      <c r="E5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7224.8</v>
      </c>
      <c r="F5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8165.2</v>
      </c>
      <c r="G5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0" s="22">
        <f t="shared" si="1"/>
        <v>22856.799999999999</v>
      </c>
    </row>
    <row r="51" spans="1:16" x14ac:dyDescent="0.3">
      <c r="A51" s="13">
        <v>982531950</v>
      </c>
      <c r="B51" s="14" t="s">
        <v>293</v>
      </c>
      <c r="C51" s="14" t="s">
        <v>89</v>
      </c>
      <c r="D5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102030</v>
      </c>
      <c r="E5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64030</v>
      </c>
      <c r="F5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26982</v>
      </c>
      <c r="G5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1" s="22">
        <f t="shared" si="1"/>
        <v>193042</v>
      </c>
    </row>
    <row r="52" spans="1:16" x14ac:dyDescent="0.3">
      <c r="A52" s="13">
        <v>974760673</v>
      </c>
      <c r="B52" s="14" t="s">
        <v>294</v>
      </c>
      <c r="C52" s="14" t="s">
        <v>92</v>
      </c>
      <c r="D5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480431.2</v>
      </c>
      <c r="E5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874436.4</v>
      </c>
      <c r="F5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345642.4</v>
      </c>
      <c r="G5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2" s="22">
        <f t="shared" si="1"/>
        <v>1700510</v>
      </c>
    </row>
    <row r="53" spans="1:16" x14ac:dyDescent="0.3">
      <c r="A53" s="13">
        <v>975936333</v>
      </c>
      <c r="B53" s="14" t="s">
        <v>222</v>
      </c>
      <c r="C53" s="14" t="s">
        <v>223</v>
      </c>
      <c r="D5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8.2000000000000011</v>
      </c>
      <c r="G5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3" s="22">
        <f t="shared" si="1"/>
        <v>8.2000000000000011</v>
      </c>
    </row>
    <row r="54" spans="1:16" x14ac:dyDescent="0.3">
      <c r="A54" s="13">
        <v>974761262</v>
      </c>
      <c r="B54" s="14" t="s">
        <v>295</v>
      </c>
      <c r="C54" s="14" t="s">
        <v>95</v>
      </c>
      <c r="D5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10586</v>
      </c>
      <c r="E5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10547</v>
      </c>
      <c r="F5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9821</v>
      </c>
      <c r="G5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4" s="22">
        <f t="shared" si="1"/>
        <v>30954</v>
      </c>
    </row>
    <row r="55" spans="1:16" x14ac:dyDescent="0.3">
      <c r="A55" s="13">
        <v>974761076</v>
      </c>
      <c r="B55" s="14" t="s">
        <v>296</v>
      </c>
      <c r="C55" s="14" t="s">
        <v>98</v>
      </c>
      <c r="D5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38050939</v>
      </c>
      <c r="E5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27202581.200000003</v>
      </c>
      <c r="F5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96518315.800000012</v>
      </c>
      <c r="G5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5" s="22">
        <f t="shared" si="1"/>
        <v>161771836</v>
      </c>
    </row>
    <row r="56" spans="1:16" x14ac:dyDescent="0.3">
      <c r="A56" s="39"/>
      <c r="B56" s="14" t="s">
        <v>297</v>
      </c>
      <c r="C56" s="14" t="s">
        <v>226</v>
      </c>
      <c r="D5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1821.4</v>
      </c>
      <c r="E5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2592.8000000000002</v>
      </c>
      <c r="F5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1608.4</v>
      </c>
      <c r="G56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6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6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6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6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6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6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6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6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6" s="22">
        <f t="shared" si="1"/>
        <v>6022.6</v>
      </c>
    </row>
    <row r="57" spans="1:16" x14ac:dyDescent="0.3">
      <c r="A57" s="13">
        <v>874761222</v>
      </c>
      <c r="B57" s="14" t="s">
        <v>298</v>
      </c>
      <c r="C57" s="14" t="s">
        <v>230</v>
      </c>
      <c r="D5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0.2</v>
      </c>
      <c r="F5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0.8</v>
      </c>
      <c r="G5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7" s="22">
        <f t="shared" si="1"/>
        <v>1</v>
      </c>
    </row>
    <row r="58" spans="1:16" x14ac:dyDescent="0.3">
      <c r="A58" s="13">
        <v>881143712</v>
      </c>
      <c r="B58" s="14" t="s">
        <v>299</v>
      </c>
      <c r="C58" s="14" t="s">
        <v>159</v>
      </c>
      <c r="D5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8" s="22">
        <f t="shared" si="1"/>
        <v>0</v>
      </c>
    </row>
    <row r="59" spans="1:16" x14ac:dyDescent="0.3">
      <c r="A59" s="13">
        <v>971040238</v>
      </c>
      <c r="B59" s="14" t="s">
        <v>300</v>
      </c>
      <c r="C59" s="14" t="s">
        <v>177</v>
      </c>
      <c r="D5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9" s="22">
        <f t="shared" si="1"/>
        <v>0</v>
      </c>
    </row>
    <row r="60" spans="1:16" x14ac:dyDescent="0.3">
      <c r="A60" s="13">
        <v>974761122</v>
      </c>
      <c r="B60" s="14" t="s">
        <v>301</v>
      </c>
      <c r="C60" s="14" t="s">
        <v>53</v>
      </c>
      <c r="D6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1810</v>
      </c>
      <c r="E6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402</v>
      </c>
      <c r="F6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301</v>
      </c>
      <c r="G6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0" s="22">
        <f t="shared" si="1"/>
        <v>2513</v>
      </c>
    </row>
    <row r="61" spans="1:16" x14ac:dyDescent="0.3">
      <c r="A61" s="13">
        <v>960885406</v>
      </c>
      <c r="B61" s="14" t="s">
        <v>302</v>
      </c>
      <c r="C61" s="14" t="s">
        <v>162</v>
      </c>
      <c r="D6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1" s="22">
        <f t="shared" si="1"/>
        <v>0</v>
      </c>
    </row>
    <row r="62" spans="1:16" x14ac:dyDescent="0.3">
      <c r="A62" s="13">
        <v>982583462</v>
      </c>
      <c r="B62" s="14" t="s">
        <v>303</v>
      </c>
      <c r="C62" s="14" t="s">
        <v>165</v>
      </c>
      <c r="D6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813.2</v>
      </c>
      <c r="F6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567.80000000000007</v>
      </c>
      <c r="G6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2" s="22">
        <f t="shared" si="1"/>
        <v>1381</v>
      </c>
    </row>
    <row r="63" spans="1:16" x14ac:dyDescent="0.3">
      <c r="A63" s="15">
        <v>986186999</v>
      </c>
      <c r="B63" s="16" t="s">
        <v>304</v>
      </c>
      <c r="C63" s="16" t="s">
        <v>168</v>
      </c>
      <c r="D6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3" s="23">
        <f t="shared" si="1"/>
        <v>0</v>
      </c>
    </row>
    <row r="64" spans="1:16" x14ac:dyDescent="0.3">
      <c r="A64" s="15">
        <v>971032081</v>
      </c>
      <c r="B64" s="16" t="s">
        <v>305</v>
      </c>
      <c r="C64" s="16" t="s">
        <v>102</v>
      </c>
      <c r="D64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583089.80000000005</v>
      </c>
      <c r="E6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595288.20000000007</v>
      </c>
      <c r="F64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505978.80000000005</v>
      </c>
      <c r="G64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4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4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4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4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4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4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4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4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4" s="23">
        <f t="shared" si="1"/>
        <v>1684356.8</v>
      </c>
    </row>
    <row r="65" spans="1:16" x14ac:dyDescent="0.3">
      <c r="A65" s="15">
        <v>971526920</v>
      </c>
      <c r="B65" s="16" t="s">
        <v>306</v>
      </c>
      <c r="C65" s="16" t="s">
        <v>105</v>
      </c>
      <c r="D65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78632</v>
      </c>
      <c r="E6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169101</v>
      </c>
      <c r="F65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33966</v>
      </c>
      <c r="G65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5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5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5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5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5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5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5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5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5" s="23">
        <f t="shared" si="1"/>
        <v>281699</v>
      </c>
    </row>
    <row r="66" spans="1:16" x14ac:dyDescent="0.3">
      <c r="A66" s="64" t="s">
        <v>106</v>
      </c>
      <c r="B66" s="60" t="s">
        <v>107</v>
      </c>
      <c r="C66" s="61" t="s">
        <v>108</v>
      </c>
      <c r="D66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6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6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6" s="46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6" s="46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6" s="46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6" s="46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6" s="46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6" s="46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6" s="46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6" s="46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6" s="46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6" s="23">
        <f t="shared" si="1"/>
        <v>0</v>
      </c>
    </row>
    <row r="67" spans="1:16" x14ac:dyDescent="0.3">
      <c r="A67" s="15">
        <v>964965226</v>
      </c>
      <c r="B67" s="16" t="s">
        <v>307</v>
      </c>
      <c r="C67" s="16" t="s">
        <v>308</v>
      </c>
      <c r="D67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7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7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7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7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7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7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7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7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7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7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7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7" s="23">
        <f t="shared" ref="P67:P75" si="2">SUM(D67:O67)</f>
        <v>0</v>
      </c>
    </row>
    <row r="68" spans="1:16" x14ac:dyDescent="0.3">
      <c r="A68" s="15">
        <v>970921915</v>
      </c>
      <c r="B68" s="16" t="s">
        <v>232</v>
      </c>
      <c r="C68" s="16" t="s">
        <v>233</v>
      </c>
      <c r="D68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8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8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8" s="46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8" s="46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8" s="46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8" s="46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8" s="46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8" s="46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8" s="46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8" s="46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8" s="46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8" s="23">
        <f t="shared" si="2"/>
        <v>0</v>
      </c>
    </row>
    <row r="69" spans="1:16" x14ac:dyDescent="0.3">
      <c r="A69" s="15">
        <v>914459265</v>
      </c>
      <c r="B69" s="16" t="s">
        <v>309</v>
      </c>
      <c r="C69" s="16" t="s">
        <v>117</v>
      </c>
      <c r="D69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9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9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9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9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9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9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9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9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9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9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9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9" s="23">
        <f t="shared" si="2"/>
        <v>0</v>
      </c>
    </row>
    <row r="70" spans="1:16" x14ac:dyDescent="0.3">
      <c r="A70" s="15">
        <v>974761343</v>
      </c>
      <c r="B70" s="16" t="s">
        <v>310</v>
      </c>
      <c r="C70" s="16" t="s">
        <v>111</v>
      </c>
      <c r="D70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54296</v>
      </c>
      <c r="E70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47148</v>
      </c>
      <c r="F70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47525</v>
      </c>
      <c r="G70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0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0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0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0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0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0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0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0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0" s="23">
        <f t="shared" si="2"/>
        <v>148969</v>
      </c>
    </row>
    <row r="71" spans="1:16" x14ac:dyDescent="0.3">
      <c r="A71" s="15">
        <v>942110464</v>
      </c>
      <c r="B71" s="16" t="s">
        <v>311</v>
      </c>
      <c r="C71" s="16" t="s">
        <v>236</v>
      </c>
      <c r="D71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13648.6</v>
      </c>
      <c r="E71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12320</v>
      </c>
      <c r="F71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21314.800000000003</v>
      </c>
      <c r="G71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1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1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1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1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1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1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1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1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1" s="23">
        <f t="shared" si="2"/>
        <v>47283.4</v>
      </c>
    </row>
    <row r="72" spans="1:16" x14ac:dyDescent="0.3">
      <c r="A72" s="15">
        <v>970018131</v>
      </c>
      <c r="B72" s="16" t="s">
        <v>312</v>
      </c>
      <c r="C72" s="16" t="s">
        <v>114</v>
      </c>
      <c r="D72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54228.600000000006</v>
      </c>
      <c r="E72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27310</v>
      </c>
      <c r="F72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9883</v>
      </c>
      <c r="G72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2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2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2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2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2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2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2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2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2" s="23">
        <f t="shared" si="2"/>
        <v>91421.6</v>
      </c>
    </row>
    <row r="73" spans="1:16" x14ac:dyDescent="0.3">
      <c r="A73" s="15">
        <v>974760746</v>
      </c>
      <c r="B73" s="16" t="s">
        <v>313</v>
      </c>
      <c r="C73" s="16" t="s">
        <v>239</v>
      </c>
      <c r="D73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1964.4</v>
      </c>
      <c r="E73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1875.2</v>
      </c>
      <c r="F73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1657.6000000000001</v>
      </c>
      <c r="G73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3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3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3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3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3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3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3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3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3" s="23">
        <f t="shared" si="2"/>
        <v>5497.2000000000007</v>
      </c>
    </row>
    <row r="74" spans="1:16" x14ac:dyDescent="0.3">
      <c r="A74" s="15">
        <v>916132727</v>
      </c>
      <c r="B74" s="16" t="s">
        <v>314</v>
      </c>
      <c r="C74" s="16" t="s">
        <v>172</v>
      </c>
      <c r="D74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7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74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74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4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4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4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4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4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4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4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4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4" s="23">
        <f t="shared" si="2"/>
        <v>0</v>
      </c>
    </row>
    <row r="75" spans="1:16" x14ac:dyDescent="0.3">
      <c r="A75" s="15">
        <v>921693230</v>
      </c>
      <c r="B75" s="16" t="s">
        <v>315</v>
      </c>
      <c r="C75" s="16" t="s">
        <v>175</v>
      </c>
      <c r="D75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</v>
      </c>
      <c r="E7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</v>
      </c>
      <c r="F75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</v>
      </c>
      <c r="G75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5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5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5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5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5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5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5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5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5" s="23">
        <f t="shared" si="2"/>
        <v>6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4107-B120-4CE8-BBAB-6E0249BEE4AB}">
  <dimension ref="B2:N36"/>
  <sheetViews>
    <sheetView workbookViewId="0">
      <selection activeCell="I24" sqref="I24"/>
    </sheetView>
  </sheetViews>
  <sheetFormatPr baseColWidth="10" defaultColWidth="9.109375" defaultRowHeight="14.4" x14ac:dyDescent="0.3"/>
  <cols>
    <col min="1" max="1" width="9.109375" style="35"/>
    <col min="2" max="2" width="51.33203125" style="35" bestFit="1" customWidth="1"/>
    <col min="3" max="3" width="9.109375" style="35"/>
    <col min="4" max="4" width="20.109375" style="35" customWidth="1"/>
    <col min="5" max="5" width="9.109375" style="35"/>
    <col min="6" max="6" width="10.33203125" style="35" customWidth="1"/>
    <col min="7" max="7" width="10.5546875" style="36" bestFit="1" customWidth="1"/>
    <col min="8" max="8" width="9.109375" style="35"/>
    <col min="9" max="9" width="73.6640625" style="35" bestFit="1" customWidth="1"/>
    <col min="10" max="10" width="17" style="35" customWidth="1"/>
    <col min="11" max="11" width="20.109375" style="35" customWidth="1"/>
    <col min="12" max="12" width="9.109375" style="35"/>
    <col min="13" max="13" width="10.33203125" style="35" customWidth="1"/>
    <col min="14" max="14" width="9.109375" style="36"/>
    <col min="15" max="16384" width="9.109375" style="35"/>
  </cols>
  <sheetData>
    <row r="2" spans="2:7" x14ac:dyDescent="0.3">
      <c r="B2" s="35" t="s">
        <v>316</v>
      </c>
      <c r="C2" s="35" t="s">
        <v>317</v>
      </c>
      <c r="D2" s="35" t="s">
        <v>318</v>
      </c>
      <c r="E2" s="35" t="s">
        <v>319</v>
      </c>
      <c r="F2" s="35" t="s">
        <v>320</v>
      </c>
      <c r="G2" s="36" t="s">
        <v>321</v>
      </c>
    </row>
    <row r="3" spans="2:7" x14ac:dyDescent="0.3">
      <c r="B3" s="35" t="s">
        <v>37</v>
      </c>
      <c r="C3" s="35" t="s">
        <v>36</v>
      </c>
      <c r="D3" s="35" t="s">
        <v>38</v>
      </c>
      <c r="E3" s="35" t="s">
        <v>322</v>
      </c>
      <c r="F3" s="35" t="s">
        <v>323</v>
      </c>
      <c r="G3" s="36">
        <v>3301540</v>
      </c>
    </row>
    <row r="4" spans="2:7" x14ac:dyDescent="0.3">
      <c r="B4" s="35" t="s">
        <v>183</v>
      </c>
      <c r="C4" s="35" t="s">
        <v>182</v>
      </c>
      <c r="D4" s="35" t="s">
        <v>184</v>
      </c>
      <c r="E4" s="35" t="s">
        <v>322</v>
      </c>
      <c r="F4" s="35" t="s">
        <v>323</v>
      </c>
      <c r="G4" s="36">
        <v>8422</v>
      </c>
    </row>
    <row r="5" spans="2:7" x14ac:dyDescent="0.3">
      <c r="B5" s="35" t="s">
        <v>43</v>
      </c>
      <c r="C5" s="35" t="s">
        <v>42</v>
      </c>
      <c r="D5" s="35" t="s">
        <v>44</v>
      </c>
      <c r="E5" s="35" t="s">
        <v>322</v>
      </c>
      <c r="F5" s="35" t="s">
        <v>323</v>
      </c>
      <c r="G5" s="36">
        <v>662</v>
      </c>
    </row>
    <row r="6" spans="2:7" x14ac:dyDescent="0.3">
      <c r="B6" s="35" t="s">
        <v>46</v>
      </c>
      <c r="C6" s="35" t="s">
        <v>45</v>
      </c>
      <c r="D6" s="35" t="s">
        <v>47</v>
      </c>
      <c r="E6" s="35" t="s">
        <v>322</v>
      </c>
      <c r="F6" s="35" t="s">
        <v>323</v>
      </c>
      <c r="G6" s="36">
        <v>772</v>
      </c>
    </row>
    <row r="7" spans="2:7" x14ac:dyDescent="0.3">
      <c r="B7" s="35" t="s">
        <v>55</v>
      </c>
      <c r="C7" s="35" t="s">
        <v>54</v>
      </c>
      <c r="D7" s="35" t="s">
        <v>56</v>
      </c>
      <c r="E7" s="35" t="s">
        <v>322</v>
      </c>
      <c r="F7" s="35" t="s">
        <v>323</v>
      </c>
      <c r="G7" s="36">
        <v>436</v>
      </c>
    </row>
    <row r="8" spans="2:7" x14ac:dyDescent="0.3">
      <c r="B8" s="35" t="s">
        <v>58</v>
      </c>
      <c r="C8" s="35" t="s">
        <v>57</v>
      </c>
      <c r="D8" s="35" t="s">
        <v>59</v>
      </c>
      <c r="E8" s="35" t="s">
        <v>322</v>
      </c>
      <c r="F8" s="35" t="s">
        <v>323</v>
      </c>
      <c r="G8" s="36">
        <v>1385</v>
      </c>
    </row>
    <row r="9" spans="2:7" x14ac:dyDescent="0.3">
      <c r="B9" s="35" t="s">
        <v>186</v>
      </c>
      <c r="C9" s="35" t="s">
        <v>185</v>
      </c>
      <c r="D9" s="35" t="s">
        <v>187</v>
      </c>
      <c r="E9" s="35" t="s">
        <v>322</v>
      </c>
      <c r="F9" s="35" t="s">
        <v>323</v>
      </c>
      <c r="G9" s="36">
        <v>4700</v>
      </c>
    </row>
    <row r="10" spans="2:7" x14ac:dyDescent="0.3">
      <c r="B10" s="35" t="s">
        <v>137</v>
      </c>
      <c r="C10" s="35" t="s">
        <v>136</v>
      </c>
      <c r="D10" s="35" t="s">
        <v>138</v>
      </c>
      <c r="E10" s="35" t="s">
        <v>322</v>
      </c>
      <c r="F10" s="35" t="s">
        <v>323</v>
      </c>
      <c r="G10" s="36">
        <v>3886</v>
      </c>
    </row>
    <row r="11" spans="2:7" x14ac:dyDescent="0.3">
      <c r="B11" s="35" t="s">
        <v>67</v>
      </c>
      <c r="C11" s="35" t="s">
        <v>66</v>
      </c>
      <c r="D11" s="35" t="s">
        <v>68</v>
      </c>
      <c r="E11" s="35" t="s">
        <v>322</v>
      </c>
      <c r="F11" s="35" t="s">
        <v>323</v>
      </c>
      <c r="G11" s="36">
        <v>156648</v>
      </c>
    </row>
    <row r="12" spans="2:7" x14ac:dyDescent="0.3">
      <c r="B12" s="35" t="s">
        <v>192</v>
      </c>
      <c r="C12" s="35" t="s">
        <v>191</v>
      </c>
      <c r="D12" s="35" t="s">
        <v>193</v>
      </c>
      <c r="E12" s="35" t="s">
        <v>322</v>
      </c>
      <c r="F12" s="35" t="s">
        <v>323</v>
      </c>
      <c r="G12" s="36">
        <v>12557</v>
      </c>
    </row>
    <row r="13" spans="2:7" x14ac:dyDescent="0.3">
      <c r="B13" s="35" t="s">
        <v>195</v>
      </c>
      <c r="C13" s="35" t="s">
        <v>194</v>
      </c>
      <c r="D13" s="35" t="s">
        <v>196</v>
      </c>
      <c r="E13" s="35" t="s">
        <v>322</v>
      </c>
      <c r="F13" s="35" t="s">
        <v>323</v>
      </c>
      <c r="G13" s="36">
        <v>1411</v>
      </c>
    </row>
    <row r="14" spans="2:7" x14ac:dyDescent="0.3">
      <c r="B14" s="35" t="s">
        <v>198</v>
      </c>
      <c r="C14" s="35" t="s">
        <v>197</v>
      </c>
      <c r="D14" s="35" t="s">
        <v>199</v>
      </c>
      <c r="E14" s="35" t="s">
        <v>322</v>
      </c>
      <c r="F14" s="35" t="s">
        <v>323</v>
      </c>
      <c r="G14" s="36">
        <v>2702</v>
      </c>
    </row>
    <row r="15" spans="2:7" x14ac:dyDescent="0.3">
      <c r="B15" s="35" t="s">
        <v>70</v>
      </c>
      <c r="C15" s="35" t="s">
        <v>69</v>
      </c>
      <c r="D15" s="35" t="s">
        <v>71</v>
      </c>
      <c r="E15" s="35" t="s">
        <v>322</v>
      </c>
      <c r="F15" s="35" t="s">
        <v>323</v>
      </c>
      <c r="G15" s="36">
        <v>10697</v>
      </c>
    </row>
    <row r="16" spans="2:7" x14ac:dyDescent="0.3">
      <c r="B16" s="35" t="s">
        <v>79</v>
      </c>
      <c r="C16" s="35" t="s">
        <v>78</v>
      </c>
      <c r="D16" s="35" t="s">
        <v>80</v>
      </c>
      <c r="E16" s="35" t="s">
        <v>322</v>
      </c>
      <c r="F16" s="35" t="s">
        <v>323</v>
      </c>
      <c r="G16" s="36">
        <v>69608</v>
      </c>
    </row>
    <row r="17" spans="2:7" x14ac:dyDescent="0.3">
      <c r="B17" s="35" t="s">
        <v>149</v>
      </c>
      <c r="C17" s="35" t="s">
        <v>148</v>
      </c>
      <c r="D17" s="35" t="s">
        <v>150</v>
      </c>
      <c r="E17" s="35" t="s">
        <v>322</v>
      </c>
      <c r="F17" s="35" t="s">
        <v>323</v>
      </c>
      <c r="G17" s="36">
        <v>4663</v>
      </c>
    </row>
    <row r="18" spans="2:7" x14ac:dyDescent="0.3">
      <c r="B18" s="35" t="s">
        <v>204</v>
      </c>
      <c r="C18" s="35" t="s">
        <v>203</v>
      </c>
      <c r="D18" s="35" t="s">
        <v>205</v>
      </c>
      <c r="E18" s="35" t="s">
        <v>322</v>
      </c>
      <c r="F18" s="35" t="s">
        <v>323</v>
      </c>
      <c r="G18" s="36">
        <v>88235</v>
      </c>
    </row>
    <row r="19" spans="2:7" x14ac:dyDescent="0.3">
      <c r="B19" s="35" t="s">
        <v>207</v>
      </c>
      <c r="C19" s="35" t="s">
        <v>206</v>
      </c>
      <c r="D19" s="35" t="s">
        <v>208</v>
      </c>
      <c r="E19" s="35" t="s">
        <v>322</v>
      </c>
      <c r="F19" s="35" t="s">
        <v>323</v>
      </c>
      <c r="G19" s="36">
        <v>3370</v>
      </c>
    </row>
    <row r="20" spans="2:7" x14ac:dyDescent="0.3">
      <c r="B20" s="35" t="s">
        <v>207</v>
      </c>
      <c r="C20" s="35" t="s">
        <v>206</v>
      </c>
      <c r="D20" s="35" t="s">
        <v>208</v>
      </c>
      <c r="E20" s="35" t="s">
        <v>322</v>
      </c>
      <c r="F20" s="35" t="s">
        <v>323</v>
      </c>
      <c r="G20" s="36">
        <v>236</v>
      </c>
    </row>
    <row r="21" spans="2:7" x14ac:dyDescent="0.3">
      <c r="B21" s="35" t="s">
        <v>213</v>
      </c>
      <c r="C21" s="35" t="s">
        <v>212</v>
      </c>
      <c r="D21" s="35" t="s">
        <v>214</v>
      </c>
      <c r="E21" s="35" t="s">
        <v>322</v>
      </c>
      <c r="F21" s="35" t="s">
        <v>323</v>
      </c>
      <c r="G21" s="36">
        <v>1924</v>
      </c>
    </row>
    <row r="22" spans="2:7" x14ac:dyDescent="0.3">
      <c r="B22" s="35" t="s">
        <v>216</v>
      </c>
      <c r="C22" s="35" t="s">
        <v>215</v>
      </c>
      <c r="D22" s="35" t="s">
        <v>217</v>
      </c>
      <c r="E22" s="35" t="s">
        <v>322</v>
      </c>
      <c r="F22" s="35" t="s">
        <v>323</v>
      </c>
      <c r="G22" s="36">
        <v>1566</v>
      </c>
    </row>
    <row r="23" spans="2:7" x14ac:dyDescent="0.3">
      <c r="B23" s="35" t="s">
        <v>219</v>
      </c>
      <c r="C23" s="35" t="s">
        <v>218</v>
      </c>
      <c r="D23" s="35" t="s">
        <v>220</v>
      </c>
      <c r="E23" s="35" t="s">
        <v>322</v>
      </c>
      <c r="F23" s="35" t="s">
        <v>323</v>
      </c>
      <c r="G23" s="36">
        <v>215841</v>
      </c>
    </row>
    <row r="24" spans="2:7" x14ac:dyDescent="0.3">
      <c r="B24" s="35" t="s">
        <v>155</v>
      </c>
      <c r="C24" s="35" t="s">
        <v>154</v>
      </c>
      <c r="D24" s="35" t="s">
        <v>156</v>
      </c>
      <c r="E24" s="35" t="s">
        <v>322</v>
      </c>
      <c r="F24" s="35" t="s">
        <v>323</v>
      </c>
      <c r="G24" s="36">
        <v>11203</v>
      </c>
    </row>
    <row r="25" spans="2:7" x14ac:dyDescent="0.3">
      <c r="B25" s="35" t="s">
        <v>155</v>
      </c>
      <c r="C25" s="35" t="s">
        <v>154</v>
      </c>
      <c r="D25" s="35" t="s">
        <v>156</v>
      </c>
      <c r="E25" s="35" t="s">
        <v>322</v>
      </c>
      <c r="F25" s="35" t="s">
        <v>323</v>
      </c>
      <c r="G25" s="36">
        <v>11491</v>
      </c>
    </row>
    <row r="26" spans="2:7" x14ac:dyDescent="0.3">
      <c r="B26" s="35" t="s">
        <v>85</v>
      </c>
      <c r="C26" s="35" t="s">
        <v>84</v>
      </c>
      <c r="D26" s="35" t="s">
        <v>86</v>
      </c>
      <c r="E26" s="35" t="s">
        <v>322</v>
      </c>
      <c r="F26" s="35" t="s">
        <v>323</v>
      </c>
      <c r="G26" s="36">
        <v>1246</v>
      </c>
    </row>
    <row r="27" spans="2:7" x14ac:dyDescent="0.3">
      <c r="B27" s="35" t="s">
        <v>91</v>
      </c>
      <c r="C27" s="35" t="s">
        <v>90</v>
      </c>
      <c r="D27" s="35" t="s">
        <v>92</v>
      </c>
      <c r="E27" s="35" t="s">
        <v>322</v>
      </c>
      <c r="F27" s="35" t="s">
        <v>323</v>
      </c>
      <c r="G27" s="36">
        <v>3905</v>
      </c>
    </row>
    <row r="28" spans="2:7" x14ac:dyDescent="0.3">
      <c r="B28" s="35" t="s">
        <v>94</v>
      </c>
      <c r="C28" s="35" t="s">
        <v>93</v>
      </c>
      <c r="D28" s="35" t="s">
        <v>95</v>
      </c>
      <c r="E28" s="35" t="s">
        <v>322</v>
      </c>
      <c r="F28" s="35" t="s">
        <v>323</v>
      </c>
      <c r="G28" s="36">
        <v>2611</v>
      </c>
    </row>
    <row r="29" spans="2:7" x14ac:dyDescent="0.3">
      <c r="B29" s="35" t="s">
        <v>97</v>
      </c>
      <c r="C29" s="35" t="s">
        <v>96</v>
      </c>
      <c r="D29" s="35" t="s">
        <v>98</v>
      </c>
      <c r="E29" s="35" t="s">
        <v>322</v>
      </c>
      <c r="F29" s="35" t="s">
        <v>323</v>
      </c>
      <c r="G29" s="36">
        <v>1083372</v>
      </c>
    </row>
    <row r="30" spans="2:7" x14ac:dyDescent="0.3">
      <c r="B30" s="35" t="s">
        <v>225</v>
      </c>
      <c r="C30" s="35" t="s">
        <v>224</v>
      </c>
      <c r="D30" s="35" t="s">
        <v>226</v>
      </c>
      <c r="E30" s="35" t="s">
        <v>322</v>
      </c>
      <c r="F30" s="35" t="s">
        <v>323</v>
      </c>
      <c r="G30" s="36">
        <v>349</v>
      </c>
    </row>
    <row r="31" spans="2:7" x14ac:dyDescent="0.3">
      <c r="B31" s="35" t="s">
        <v>229</v>
      </c>
      <c r="C31" s="35" t="s">
        <v>228</v>
      </c>
      <c r="D31" s="35" t="s">
        <v>230</v>
      </c>
      <c r="E31" s="35" t="s">
        <v>322</v>
      </c>
      <c r="F31" s="35" t="s">
        <v>323</v>
      </c>
      <c r="G31" s="36">
        <v>1989</v>
      </c>
    </row>
    <row r="32" spans="2:7" x14ac:dyDescent="0.3">
      <c r="B32" s="35" t="s">
        <v>164</v>
      </c>
      <c r="C32" s="35" t="s">
        <v>163</v>
      </c>
      <c r="D32" s="35" t="s">
        <v>165</v>
      </c>
      <c r="E32" s="35" t="s">
        <v>322</v>
      </c>
      <c r="F32" s="35" t="s">
        <v>323</v>
      </c>
      <c r="G32" s="36">
        <v>4059</v>
      </c>
    </row>
    <row r="33" spans="2:7" x14ac:dyDescent="0.3">
      <c r="B33" s="35" t="s">
        <v>101</v>
      </c>
      <c r="C33" s="35" t="s">
        <v>100</v>
      </c>
      <c r="D33" s="35" t="s">
        <v>102</v>
      </c>
      <c r="E33" s="35" t="s">
        <v>322</v>
      </c>
      <c r="F33" s="35" t="s">
        <v>323</v>
      </c>
      <c r="G33" s="36">
        <v>747989</v>
      </c>
    </row>
    <row r="34" spans="2:7" x14ac:dyDescent="0.3">
      <c r="B34" s="35" t="s">
        <v>324</v>
      </c>
      <c r="C34" s="35" t="s">
        <v>325</v>
      </c>
      <c r="D34" s="35" t="s">
        <v>326</v>
      </c>
      <c r="E34" s="35" t="s">
        <v>322</v>
      </c>
      <c r="F34" s="35" t="s">
        <v>323</v>
      </c>
      <c r="G34" s="36">
        <v>2</v>
      </c>
    </row>
    <row r="35" spans="2:7" x14ac:dyDescent="0.3">
      <c r="B35" s="35" t="s">
        <v>235</v>
      </c>
      <c r="C35" s="35" t="s">
        <v>234</v>
      </c>
      <c r="D35" s="35" t="s">
        <v>236</v>
      </c>
      <c r="E35" s="35" t="s">
        <v>322</v>
      </c>
      <c r="F35" s="35" t="s">
        <v>323</v>
      </c>
      <c r="G35" s="36">
        <v>39781</v>
      </c>
    </row>
    <row r="36" spans="2:7" x14ac:dyDescent="0.3">
      <c r="B36" s="35" t="s">
        <v>238</v>
      </c>
      <c r="C36" s="35" t="s">
        <v>237</v>
      </c>
      <c r="D36" s="35" t="s">
        <v>239</v>
      </c>
      <c r="E36" s="35" t="s">
        <v>322</v>
      </c>
      <c r="F36" s="35" t="s">
        <v>323</v>
      </c>
      <c r="G36" s="36">
        <v>7010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8068-0B0D-46B3-BFEE-479704CF97A6}">
  <dimension ref="F2:AC50"/>
  <sheetViews>
    <sheetView workbookViewId="0">
      <selection activeCell="D12" sqref="D12"/>
    </sheetView>
  </sheetViews>
  <sheetFormatPr baseColWidth="10" defaultColWidth="8.88671875" defaultRowHeight="14.4" x14ac:dyDescent="0.3"/>
  <cols>
    <col min="1" max="1" width="73.6640625" bestFit="1" customWidth="1"/>
    <col min="2" max="2" width="15" bestFit="1" customWidth="1"/>
    <col min="3" max="3" width="18.33203125" bestFit="1" customWidth="1"/>
    <col min="6" max="6" width="21.6640625" style="31" bestFit="1" customWidth="1"/>
    <col min="9" max="9" width="58.44140625" bestFit="1" customWidth="1"/>
    <col min="10" max="10" width="15" bestFit="1" customWidth="1"/>
    <col min="14" max="14" width="16.88671875" style="32" bestFit="1" customWidth="1"/>
    <col min="16" max="16" width="33.44140625" bestFit="1" customWidth="1"/>
    <col min="17" max="17" width="15" bestFit="1" customWidth="1"/>
    <col min="24" max="24" width="73.6640625" bestFit="1" customWidth="1"/>
    <col min="25" max="25" width="15" bestFit="1" customWidth="1"/>
    <col min="31" max="31" width="39.6640625" bestFit="1" customWidth="1"/>
    <col min="32" max="32" width="10" bestFit="1" customWidth="1"/>
  </cols>
  <sheetData>
    <row r="2" spans="24:29" x14ac:dyDescent="0.3">
      <c r="X2" s="33"/>
      <c r="Y2" s="33"/>
      <c r="Z2" s="33"/>
      <c r="AA2" s="33"/>
      <c r="AB2" s="33"/>
      <c r="AC2" s="33"/>
    </row>
    <row r="3" spans="24:29" x14ac:dyDescent="0.3">
      <c r="X3" s="33"/>
      <c r="Y3" s="33"/>
      <c r="Z3" s="33"/>
      <c r="AA3" s="33"/>
      <c r="AB3" s="33"/>
      <c r="AC3" s="33"/>
    </row>
    <row r="4" spans="24:29" x14ac:dyDescent="0.3">
      <c r="X4" s="33"/>
      <c r="Y4" s="33"/>
      <c r="Z4" s="33"/>
      <c r="AA4" s="33"/>
      <c r="AB4" s="33"/>
      <c r="AC4" s="33"/>
    </row>
    <row r="5" spans="24:29" x14ac:dyDescent="0.3">
      <c r="X5" s="33"/>
      <c r="Y5" s="33"/>
      <c r="Z5" s="33"/>
      <c r="AA5" s="33"/>
      <c r="AB5" s="33"/>
      <c r="AC5" s="33"/>
    </row>
    <row r="6" spans="24:29" x14ac:dyDescent="0.3">
      <c r="X6" s="33"/>
      <c r="Y6" s="33"/>
      <c r="Z6" s="33"/>
      <c r="AA6" s="33"/>
      <c r="AB6" s="33"/>
      <c r="AC6" s="33"/>
    </row>
    <row r="7" spans="24:29" x14ac:dyDescent="0.3">
      <c r="X7" s="33"/>
      <c r="Y7" s="33"/>
      <c r="Z7" s="33"/>
      <c r="AA7" s="33"/>
      <c r="AB7" s="33"/>
      <c r="AC7" s="33"/>
    </row>
    <row r="8" spans="24:29" x14ac:dyDescent="0.3">
      <c r="X8" s="33"/>
      <c r="Y8" s="33"/>
      <c r="Z8" s="33"/>
      <c r="AA8" s="33"/>
      <c r="AB8" s="33"/>
      <c r="AC8" s="33"/>
    </row>
    <row r="44" spans="24:29" x14ac:dyDescent="0.3">
      <c r="X44" s="33"/>
      <c r="Y44" s="33"/>
      <c r="Z44" s="33"/>
      <c r="AA44" s="33"/>
      <c r="AB44" s="33"/>
      <c r="AC44" s="33"/>
    </row>
    <row r="45" spans="24:29" x14ac:dyDescent="0.3">
      <c r="X45" s="33"/>
      <c r="Y45" s="33"/>
      <c r="Z45" s="33"/>
      <c r="AA45" s="33"/>
      <c r="AB45" s="33"/>
      <c r="AC45" s="33"/>
    </row>
    <row r="46" spans="24:29" x14ac:dyDescent="0.3">
      <c r="X46" s="33"/>
      <c r="Y46" s="33"/>
      <c r="Z46" s="33"/>
      <c r="AA46" s="33"/>
      <c r="AB46" s="33"/>
      <c r="AC46" s="33"/>
    </row>
    <row r="47" spans="24:29" x14ac:dyDescent="0.3">
      <c r="X47" s="33"/>
      <c r="Y47" s="33"/>
      <c r="Z47" s="33"/>
      <c r="AA47" s="33"/>
      <c r="AB47" s="33"/>
      <c r="AC47" s="33"/>
    </row>
    <row r="48" spans="24:29" x14ac:dyDescent="0.3">
      <c r="X48" s="33"/>
      <c r="Y48" s="33"/>
      <c r="Z48" s="33"/>
      <c r="AA48" s="33"/>
      <c r="AB48" s="33"/>
      <c r="AC48" s="33"/>
    </row>
    <row r="49" spans="24:29" x14ac:dyDescent="0.3">
      <c r="X49" s="33"/>
      <c r="Y49" s="33"/>
      <c r="Z49" s="33"/>
      <c r="AA49" s="33"/>
      <c r="AB49" s="33"/>
      <c r="AC49" s="33"/>
    </row>
    <row r="50" spans="24:29" x14ac:dyDescent="0.3">
      <c r="X50" s="33"/>
      <c r="Y50" s="33"/>
      <c r="Z50" s="33"/>
      <c r="AA50" s="33"/>
      <c r="AB50" s="33"/>
      <c r="AC50" s="3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46A6357B662F418219076F0BC954BA" ma:contentTypeVersion="10" ma:contentTypeDescription="Opprett et nytt dokument." ma:contentTypeScope="" ma:versionID="b6eaebae8115487547508c15b6435811">
  <xsd:schema xmlns:xsd="http://www.w3.org/2001/XMLSchema" xmlns:xs="http://www.w3.org/2001/XMLSchema" xmlns:p="http://schemas.microsoft.com/office/2006/metadata/properties" xmlns:ns2="3c248d53-78c8-43b0-8460-e890939636e3" xmlns:ns3="427c2a47-db71-41ee-80e3-773b31108daa" targetNamespace="http://schemas.microsoft.com/office/2006/metadata/properties" ma:root="true" ma:fieldsID="e6d1f96a94c70e50336debd2f3fc68f2" ns2:_="" ns3:_="">
    <xsd:import namespace="3c248d53-78c8-43b0-8460-e890939636e3"/>
    <xsd:import namespace="427c2a47-db71-41ee-80e3-773b31108d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48d53-78c8-43b0-8460-e89093963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c2a47-db71-41ee-80e3-773b31108da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79A1C3-4943-4FBA-83AF-D729A0CFFC0C}">
  <ds:schemaRefs>
    <ds:schemaRef ds:uri="http://purl.org/dc/terms/"/>
    <ds:schemaRef ds:uri="427c2a47-db71-41ee-80e3-773b31108daa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3c248d53-78c8-43b0-8460-e890939636e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957F9E-CA06-4EDB-BBF3-FCA4B9311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48d53-78c8-43b0-8460-e890939636e3"/>
    <ds:schemaRef ds:uri="427c2a47-db71-41ee-80e3-773b3110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6844FC-9C5E-47D5-AC85-0D1118BBE1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fae8262-b78e-4366-8929-a5d6aac95320}" enabled="1" method="Standard" siteId="{cf36141c-ddd7-45a7-b073-111f66d0b30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Introduksjon til statistikk</vt:lpstr>
      <vt:lpstr>1. Meldingstjeneste</vt:lpstr>
      <vt:lpstr>2. Innsendingstjeneste</vt:lpstr>
      <vt:lpstr>3. Formidlingstjeneste</vt:lpstr>
      <vt:lpstr>4. Autorisasjonstjeneste</vt:lpstr>
      <vt:lpstr>5. Sum transaksjoner vektet</vt:lpstr>
      <vt:lpstr>Autorisasjon rådata</vt:lpstr>
      <vt:lpstr>rådata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rune.tommeras.larsen</dc:creator>
  <cp:keywords/>
  <dc:description/>
  <cp:lastModifiedBy>Svartis, Elaine Kristin Mikkelsen</cp:lastModifiedBy>
  <cp:revision/>
  <dcterms:created xsi:type="dcterms:W3CDTF">2015-01-13T11:45:49Z</dcterms:created>
  <dcterms:modified xsi:type="dcterms:W3CDTF">2026-04-01T08:23:38Z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0x0101003A46A6357B662F418219076F0BC954BA</vt:lpwstr>
  </property>
  <property fmtid="{D5CDD505-2E9C-101B-9397-08002B2CF9AE}" pid="3" name="MSIP_Label_5fae8262-b78e-4366-8929-a5d6aac95320_Enabled">
    <vt:lpwstr>true</vt:lpwstr>
  </property>
  <property fmtid="{D5CDD505-2E9C-101B-9397-08002B2CF9AE}" pid="4" name="MSIP_Label_5fae8262-b78e-4366-8929-a5d6aac95320_SetDate">
    <vt:lpwstr>2021-11-05T08:09:30Z</vt:lpwstr>
  </property>
  <property fmtid="{D5CDD505-2E9C-101B-9397-08002B2CF9AE}" pid="5" name="MSIP_Label_5fae8262-b78e-4366-8929-a5d6aac95320_Method">
    <vt:lpwstr>Standard</vt:lpwstr>
  </property>
  <property fmtid="{D5CDD505-2E9C-101B-9397-08002B2CF9AE}" pid="6" name="MSIP_Label_5fae8262-b78e-4366-8929-a5d6aac95320_Name">
    <vt:lpwstr>5fae8262-b78e-4366-8929-a5d6aac95320</vt:lpwstr>
  </property>
  <property fmtid="{D5CDD505-2E9C-101B-9397-08002B2CF9AE}" pid="7" name="MSIP_Label_5fae8262-b78e-4366-8929-a5d6aac95320_SiteId">
    <vt:lpwstr>cf36141c-ddd7-45a7-b073-111f66d0b30c</vt:lpwstr>
  </property>
  <property fmtid="{D5CDD505-2E9C-101B-9397-08002B2CF9AE}" pid="8" name="MSIP_Label_5fae8262-b78e-4366-8929-a5d6aac95320_ActionId">
    <vt:lpwstr>b27b6e91-8d92-4719-af94-1b701d5a7552</vt:lpwstr>
  </property>
  <property fmtid="{D5CDD505-2E9C-101B-9397-08002B2CF9AE}" pid="9" name="MSIP_Label_5fae8262-b78e-4366-8929-a5d6aac95320_ContentBits">
    <vt:lpwstr>0</vt:lpwstr>
  </property>
</Properties>
</file>